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здел 1" sheetId="1" r:id="rId1"/>
    <sheet name="раздел 3" sheetId="2" r:id="rId2"/>
    <sheet name="раздел 2" sheetId="3" r:id="rId3"/>
  </sheets>
  <definedNames/>
  <calcPr fullCalcOnLoad="1"/>
</workbook>
</file>

<file path=xl/comments3.xml><?xml version="1.0" encoding="utf-8"?>
<comments xmlns="http://schemas.openxmlformats.org/spreadsheetml/2006/main">
  <authors>
    <author>комп</author>
  </authors>
  <commentList>
    <comment ref="A5" authorId="0">
      <text>
        <r>
          <rPr>
            <b/>
            <sz val="8"/>
            <rFont val="Tahoma"/>
            <family val="0"/>
          </rPr>
          <t>комп: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<sst xmlns="http://schemas.openxmlformats.org/spreadsheetml/2006/main" count="781" uniqueCount="184">
  <si>
    <t>Наименование объекта</t>
  </si>
  <si>
    <t>Адрес</t>
  </si>
  <si>
    <t>Квартира в двухквартирном жилом доме</t>
  </si>
  <si>
    <t>п. Омский, ул. Мира 7-1</t>
  </si>
  <si>
    <t>п. Омский, ул. Мира 8-2</t>
  </si>
  <si>
    <t>п. Омский, ул. Новая 1-1</t>
  </si>
  <si>
    <t>п. Омский, ул. Новая 1-2</t>
  </si>
  <si>
    <t>п. Омский, ул. Новая 2-1</t>
  </si>
  <si>
    <t>п. Омский, ул. Новая 4-2</t>
  </si>
  <si>
    <t>п. Омский, ул. Новая 6-1</t>
  </si>
  <si>
    <t>п. Омский, ул. Новая 6-2</t>
  </si>
  <si>
    <t>Квартира в четырехквартирном жилом доме</t>
  </si>
  <si>
    <t xml:space="preserve"> Квартира в двухквартирном жилом доме</t>
  </si>
  <si>
    <t>п. Б-Кеть, ул. Железнодорожная 2-1</t>
  </si>
  <si>
    <t>п. Б-Кеть, ул. Железнодорожная 4-1</t>
  </si>
  <si>
    <t>п. Б-Кеть, ул. Железнодорожная 8-1</t>
  </si>
  <si>
    <t>п. Б-Кеть, ул. Железнодорожная 12-1</t>
  </si>
  <si>
    <t>п. Б-Кеть, ул. Железнодорожная 14-2</t>
  </si>
  <si>
    <t>п. Б-Кеть, ул. Железнодорожная 18-1</t>
  </si>
  <si>
    <t>п. Б-Кеть, ул. Привокзальная 3-1</t>
  </si>
  <si>
    <t>п. Омский, ул. Трактовая 3-1</t>
  </si>
  <si>
    <t>п. Омский, ул. Трактовая 3-2</t>
  </si>
  <si>
    <t>п. Омский, ул. Трактовая 6-1</t>
  </si>
  <si>
    <t>п. Омский, ул. Трактовая 8-1</t>
  </si>
  <si>
    <t>п. Омский, ул. Трактовая 11-1</t>
  </si>
  <si>
    <t>п. Омский, ул. Трактовая 12-1</t>
  </si>
  <si>
    <t>п. Омский, ул. Центральная 2-1</t>
  </si>
  <si>
    <t>п. Омский, ул. Центральная 3-2</t>
  </si>
  <si>
    <t>п. Омский, ул. Центральная 13-2</t>
  </si>
  <si>
    <t>п. Омский, ул. Центральная 14-1</t>
  </si>
  <si>
    <t>п. Омский, ул. Центральная 15-2</t>
  </si>
  <si>
    <t>п. Омский, ул. Центральная 16-1</t>
  </si>
  <si>
    <t>п. Омский, ул. Центральная 16-3</t>
  </si>
  <si>
    <t>п. Омский, ул. Центральная 18-1</t>
  </si>
  <si>
    <t>п. Омский, ул. Школьная 4-1</t>
  </si>
  <si>
    <t>п. Омский, ул. Школьная 6-2</t>
  </si>
  <si>
    <t>п. Омский, ул. Школьная 7-1</t>
  </si>
  <si>
    <t>п. Омский, ул. Школьная 8-1</t>
  </si>
  <si>
    <t>п. Омский, ул. Школьная 8-2</t>
  </si>
  <si>
    <t>п. Омский, ул. Школьная 12-1</t>
  </si>
  <si>
    <t>п. Омский, ул. Школьная 15-1</t>
  </si>
  <si>
    <t>п. Омский, ул. Школьная 16-1</t>
  </si>
  <si>
    <t>п. Омский, ул. Школьная 16-2</t>
  </si>
  <si>
    <t>п. Кетский, ул. Лесная 3-1</t>
  </si>
  <si>
    <t>п. Кетский, ул. Лесная 3-2</t>
  </si>
  <si>
    <t>п. Кетский, ул. Лесная 4-2</t>
  </si>
  <si>
    <t>п. Кетский, ул. Лесная 6-1</t>
  </si>
  <si>
    <t>п. Кетский, ул. Лесная 7</t>
  </si>
  <si>
    <t>п. Кетский, ул. Лесная 10-2</t>
  </si>
  <si>
    <t>п. Кетский, ул. Лесная 14-1</t>
  </si>
  <si>
    <t>п. Кетский, ул. Лесная 15-1</t>
  </si>
  <si>
    <t>п. Кетский, ул. Лесная 19-1</t>
  </si>
  <si>
    <t>п. Кетский, ул. Лесная 31-1</t>
  </si>
  <si>
    <t>п. Кетский, ул. Лесная 34-1</t>
  </si>
  <si>
    <t>п. Кетский, ул. Лесная 59-1</t>
  </si>
  <si>
    <t>п. Кетский, ул. Баумана 3</t>
  </si>
  <si>
    <t>п. Кетский, ул. Баумана 4-2</t>
  </si>
  <si>
    <t>п. Кетский, ул. Баумана 6-2</t>
  </si>
  <si>
    <t>п. Кетский, ул. Баумана 14-2</t>
  </si>
  <si>
    <t>п. Кетский, ул. Буденного 4-1</t>
  </si>
  <si>
    <t>п. Кетский, ул. Буденного 4-2</t>
  </si>
  <si>
    <t>п. Кетский, ул. Гагарина 2-2</t>
  </si>
  <si>
    <t>п. Кетский, ул. Гагарина 3-1</t>
  </si>
  <si>
    <t>п. Кетский, ул. Клеймюка 1-1</t>
  </si>
  <si>
    <t>п. Кетский, ул. Клеймюка 4-1</t>
  </si>
  <si>
    <t>п. Кетский, ул. Клеймюка 6-1</t>
  </si>
  <si>
    <t>п. Кетский, ул. Клеймюка 6-2</t>
  </si>
  <si>
    <t>п. Кетский, ул. Клеймюка 7-2</t>
  </si>
  <si>
    <t>п. Кетский, ул. Клеймюка 8-2</t>
  </si>
  <si>
    <t>п. Кетский, ул. Клеймюка 13-1</t>
  </si>
  <si>
    <t>п. Кетский ,ул. Клеймюка 14-1</t>
  </si>
  <si>
    <t>п. Кетский, ул. Клеймюка 14-2</t>
  </si>
  <si>
    <t>п. Кетский, ул. Клеймюка 16-1</t>
  </si>
  <si>
    <t>п. Кетский, ул. Комсомольская 2-2</t>
  </si>
  <si>
    <t>п. Кетский, ул. Комсомольская 6-2</t>
  </si>
  <si>
    <t>п. Кетский, ул. Молодежная 4-1</t>
  </si>
  <si>
    <t>п. Кетский, ул. Пионерская 6-1</t>
  </si>
  <si>
    <t>п. Кетский, ул. Пионерская 6-2</t>
  </si>
  <si>
    <t>п. Кетский, ул. Пионерская 7-1</t>
  </si>
  <si>
    <t>п. Кетский, ул. Пионерская 10-1</t>
  </si>
  <si>
    <t>п. Кетский, ул. Пионерская 13-1</t>
  </si>
  <si>
    <t>п. Кетский, ул. Рабочая 1-2</t>
  </si>
  <si>
    <t>п. Кетский, ул. Студенческая 3-2</t>
  </si>
  <si>
    <t>п. Кетский, ул. Студенческая 4-2</t>
  </si>
  <si>
    <t>п. Кетский, ул. Студенческая 6-2</t>
  </si>
  <si>
    <t>п. Кетский, ул. Студенческая 18-2</t>
  </si>
  <si>
    <t>п. Кетский, ул. Студенческая 23-2</t>
  </si>
  <si>
    <t>п. Кетский, ул. Студенческая 28-2</t>
  </si>
  <si>
    <t>п. Кетский, ул. Студенческая 31-2</t>
  </si>
  <si>
    <t>п. Кетский, ул. Студенческая 37-1</t>
  </si>
  <si>
    <t>п. Кетский, ул. Центральная 1-2</t>
  </si>
  <si>
    <t>п. Кетский, ул. Центральная 3</t>
  </si>
  <si>
    <t>п. Кетский, ул. Центральная 16-2</t>
  </si>
  <si>
    <t>п. Кетский, ул. Центральная 22-2</t>
  </si>
  <si>
    <t>п. Кетский, ул. Центральная 38-2</t>
  </si>
  <si>
    <t>п. Кетский, ул. Новая 2-2</t>
  </si>
  <si>
    <t>п. Кетский, ул. Новая 5-2</t>
  </si>
  <si>
    <t>п. Кетский, ул. Новая 6-1</t>
  </si>
  <si>
    <t>п. Кетский, ул. Школьная 4-1</t>
  </si>
  <si>
    <t>п. Кетский, ул. Школьная 12-2</t>
  </si>
  <si>
    <t>п. Омский, ул. Трактовая 5-1</t>
  </si>
  <si>
    <t>п. Омский, ул. Школьная 10-2</t>
  </si>
  <si>
    <t>п. Омский, ул. Школьная 13-1</t>
  </si>
  <si>
    <t>п. Кетский, ул. Студенческая 12-2</t>
  </si>
  <si>
    <t>п. Кетский, ул. Студенческая 11-2</t>
  </si>
  <si>
    <t>Нежилое здание конторы</t>
  </si>
  <si>
    <t>п.Кетский, ул.Центральная,23</t>
  </si>
  <si>
    <t>не определена</t>
  </si>
  <si>
    <t>п. Кетский, ул. Лесная 50-1</t>
  </si>
  <si>
    <t>п. Кетский, ул. Студенческая 37-2</t>
  </si>
  <si>
    <t>п. Кетский, ул. Студенческая 26-1</t>
  </si>
  <si>
    <t>п. Кетский, ул. Студенческая 22-1</t>
  </si>
  <si>
    <t>п. Кетский, ул. Клеймюка 1-2</t>
  </si>
  <si>
    <t>п. Кетский, ул. Центральная 19б</t>
  </si>
  <si>
    <t>Дорожное полотно 12,9 км</t>
  </si>
  <si>
    <t>п.Кетский, п.Омский, п.Б-Кеть</t>
  </si>
  <si>
    <t>п. Омский, ул. Центральная 9</t>
  </si>
  <si>
    <t>п. Омский, ул. Школьная 14-2</t>
  </si>
  <si>
    <t>Земельный участок (площадка для сбора ТБО)</t>
  </si>
  <si>
    <t>п.Кетский, ул.Лесная,61</t>
  </si>
  <si>
    <t>Балансовая стоимость (руб)</t>
  </si>
  <si>
    <t>Площадь (кв.м.)</t>
  </si>
  <si>
    <t>Место нахождения объекта</t>
  </si>
  <si>
    <t>Год ввода в эксплуатацию</t>
  </si>
  <si>
    <t>Блансоосжержатель, правообладатель</t>
  </si>
  <si>
    <t>№ п/п</t>
  </si>
  <si>
    <t xml:space="preserve">                                                                                        на 01.12.2016 год.</t>
  </si>
  <si>
    <t>Легковой автомобиль ВАЗ 21144</t>
  </si>
  <si>
    <t>МО Кетский сельсовет</t>
  </si>
  <si>
    <t>2013</t>
  </si>
  <si>
    <t xml:space="preserve">                              муниципального имущества Кетского сельсовета Пировского района Красноярского края </t>
  </si>
  <si>
    <t>Кадастровая стоимость</t>
  </si>
  <si>
    <t xml:space="preserve">Основания ограничения (обременения) </t>
  </si>
  <si>
    <t>Кадастровый номер</t>
  </si>
  <si>
    <t>Основание возникновения права</t>
  </si>
  <si>
    <t>Постановление района №366-п от 14.11.2007</t>
  </si>
  <si>
    <t>24:31:1401010:37</t>
  </si>
  <si>
    <t>Постановление администрации Пировского района №237-п от 13.06.2013</t>
  </si>
  <si>
    <t>24:31:1401002:47</t>
  </si>
  <si>
    <t>24:52:0000000:4186</t>
  </si>
  <si>
    <t>Свидетельство о госрегистрации права №24-24/019-24/019/008/2016-2266/2 от 26.05.2016</t>
  </si>
  <si>
    <t>г.Лесосибирск, 6-й квартал 6, д.14, кв.12, 3 этаж</t>
  </si>
  <si>
    <t>Отсутствуют</t>
  </si>
  <si>
    <t>-</t>
  </si>
  <si>
    <t>Решение Пировского районного Совета депутатов   №15-75р от 24.05.2006</t>
  </si>
  <si>
    <t>Наименование имущества</t>
  </si>
  <si>
    <t>Дата прекращения права</t>
  </si>
  <si>
    <t>Сведения о правообладателе</t>
  </si>
  <si>
    <t>Ограничения (обременения)</t>
  </si>
  <si>
    <t xml:space="preserve"> Раздел 1. Недвижимое имущество</t>
  </si>
  <si>
    <t>Дата возникновения права</t>
  </si>
  <si>
    <t>Основание прекращения права</t>
  </si>
  <si>
    <t>Квартира в многоквартирном жилом доме</t>
  </si>
  <si>
    <t xml:space="preserve">                                                                          Раздел 2. Движимое имущество</t>
  </si>
  <si>
    <t>ИТОГО</t>
  </si>
  <si>
    <t xml:space="preserve">Начисленная амортизация (руб) </t>
  </si>
  <si>
    <t>Остаточная стоимость (руб)</t>
  </si>
  <si>
    <t>Балансовая стоимость (руб.)</t>
  </si>
  <si>
    <t>Начисленная амортизация (руб.)</t>
  </si>
  <si>
    <t>Остаточная стоимость             ( руб.)</t>
  </si>
  <si>
    <t>Раздел 3. Муниципальные унитарные предприятия, муниципальные учреждения,</t>
  </si>
  <si>
    <t>Наименование и организационно-правовая форма</t>
  </si>
  <si>
    <t>ОГРН</t>
  </si>
  <si>
    <t>Дата регист-рации</t>
  </si>
  <si>
    <t>Основание создания</t>
  </si>
  <si>
    <t>Уставной фонд (для МУП), руб.</t>
  </si>
  <si>
    <t>Размер доли (для общества и товарищества), руб.</t>
  </si>
  <si>
    <t>Балансовая стоимость основных фондов (для МУ и МУП), руб.</t>
  </si>
  <si>
    <t>Остаточная стоимость основных фондов (для МУ и МУП), руб.</t>
  </si>
  <si>
    <t>Среднесписочная численность работников (для МУ и МУП)</t>
  </si>
  <si>
    <t>хозяйственные общества, товарищества, акции, доли (вклады).</t>
  </si>
  <si>
    <t>20.10.2008г.</t>
  </si>
  <si>
    <t xml:space="preserve">                                                                                  Реестр </t>
  </si>
  <si>
    <t>Утверждаю                                                Глава Кетского сельсовета ___________________ В.В.Копылова</t>
  </si>
  <si>
    <t>Красноярск, ул.Ольхова д.4 кв 373, 15 этаж</t>
  </si>
  <si>
    <t>24:50:0400398:24650</t>
  </si>
  <si>
    <t>Свидетельство о госрегистрации права №24:50:0422398:2465-24/030/217  от 06.03.2017</t>
  </si>
  <si>
    <t>п. Кетский, ул. Лесная 17-2</t>
  </si>
  <si>
    <t>п. Кетский, ул. Центральная 6-1</t>
  </si>
  <si>
    <t>п. Кетский, ул. Центральная 17-2</t>
  </si>
  <si>
    <t>п. Кетский, ул. Центральная 26-1</t>
  </si>
  <si>
    <t>п. Кетский, ул. Новая 5-1</t>
  </si>
  <si>
    <t>п. Кетский, ул. Школьная 4-2</t>
  </si>
  <si>
    <t>04 мая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</si>
</sst>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6" fontId="2" fillId="0" borderId="0" xfId="0" applyNumberFormat="1" applyFont="1" applyAlignment="1">
      <alignment/>
    </xf>
    <xf numFmtId="0" fontId="1" fillId="0" borderId="11" xfId="0" applyFont="1" applyBorder="1" applyAlignment="1">
      <alignment vertical="top" wrapText="1"/>
    </xf>
    <xf numFmtId="176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6" fontId="4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/>
    </xf>
    <xf numFmtId="14" fontId="4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14" fontId="4" fillId="0" borderId="12" xfId="0" applyNumberFormat="1" applyFont="1" applyBorder="1" applyAlignment="1">
      <alignment vertical="top"/>
    </xf>
    <xf numFmtId="176" fontId="2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4" fontId="7" fillId="0" borderId="1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12" xfId="0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2" fontId="1" fillId="0" borderId="0" xfId="0" applyNumberFormat="1" applyFont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5.375" style="59" bestFit="1" customWidth="1"/>
    <col min="2" max="2" width="11.625" style="58" customWidth="1"/>
    <col min="3" max="3" width="17.25390625" style="58" customWidth="1"/>
    <col min="4" max="4" width="9.625" style="58" customWidth="1"/>
    <col min="5" max="5" width="9.00390625" style="58" customWidth="1"/>
    <col min="6" max="6" width="8.00390625" style="5" customWidth="1"/>
    <col min="7" max="8" width="12.00390625" style="58" customWidth="1"/>
    <col min="9" max="9" width="11.25390625" style="58" customWidth="1"/>
    <col min="10" max="10" width="12.00390625" style="59" customWidth="1"/>
    <col min="11" max="11" width="9.875" style="60" customWidth="1"/>
    <col min="12" max="12" width="11.875" style="60" customWidth="1"/>
    <col min="13" max="14" width="9.875" style="60" customWidth="1"/>
    <col min="15" max="15" width="11.875" style="58" customWidth="1"/>
    <col min="16" max="16" width="6.75390625" style="58" customWidth="1"/>
    <col min="17" max="16384" width="9.125" style="58" customWidth="1"/>
  </cols>
  <sheetData>
    <row r="1" spans="13:16" ht="15">
      <c r="M1" s="79" t="s">
        <v>173</v>
      </c>
      <c r="N1" s="79"/>
      <c r="O1" s="79"/>
      <c r="P1" s="79"/>
    </row>
    <row r="2" spans="13:16" ht="15">
      <c r="M2" s="79"/>
      <c r="N2" s="79"/>
      <c r="O2" s="79"/>
      <c r="P2" s="79"/>
    </row>
    <row r="3" spans="13:16" ht="15">
      <c r="M3" s="79"/>
      <c r="N3" s="79"/>
      <c r="O3" s="79"/>
      <c r="P3" s="79"/>
    </row>
    <row r="4" spans="13:16" ht="15.75">
      <c r="M4" s="80" t="s">
        <v>183</v>
      </c>
      <c r="N4" s="80"/>
      <c r="O4" s="80"/>
      <c r="P4" s="80"/>
    </row>
    <row r="7" spans="1:10" s="20" customFormat="1" ht="18.75">
      <c r="A7" s="46"/>
      <c r="C7" s="20" t="s">
        <v>172</v>
      </c>
      <c r="F7" s="21"/>
      <c r="J7" s="46"/>
    </row>
    <row r="8" spans="1:10" s="20" customFormat="1" ht="18.75">
      <c r="A8" s="46"/>
      <c r="B8" s="20" t="s">
        <v>130</v>
      </c>
      <c r="F8" s="21"/>
      <c r="J8" s="46"/>
    </row>
    <row r="9" spans="1:14" s="10" customFormat="1" ht="15.75">
      <c r="A9" s="9"/>
      <c r="F9" s="11"/>
      <c r="J9" s="9"/>
      <c r="K9" s="14"/>
      <c r="L9" s="14"/>
      <c r="M9" s="14"/>
      <c r="N9" s="14"/>
    </row>
    <row r="10" spans="2:14" ht="15.75">
      <c r="B10" s="58" t="s">
        <v>126</v>
      </c>
      <c r="C10" s="83" t="s">
        <v>149</v>
      </c>
      <c r="D10" s="84"/>
      <c r="E10" s="84"/>
      <c r="F10" s="84"/>
      <c r="G10" s="84"/>
      <c r="H10" s="84"/>
      <c r="I10" s="84"/>
      <c r="J10" s="84"/>
      <c r="K10" s="84"/>
      <c r="L10" s="84"/>
      <c r="M10" s="61"/>
      <c r="N10" s="61"/>
    </row>
    <row r="11" ht="8.25" customHeight="1" thickBot="1"/>
    <row r="12" spans="1:17" s="62" customFormat="1" ht="15" customHeight="1" thickBot="1">
      <c r="A12" s="77" t="s">
        <v>125</v>
      </c>
      <c r="B12" s="77" t="s">
        <v>0</v>
      </c>
      <c r="C12" s="77" t="s">
        <v>122</v>
      </c>
      <c r="D12" s="77" t="s">
        <v>133</v>
      </c>
      <c r="E12" s="77" t="s">
        <v>123</v>
      </c>
      <c r="F12" s="82" t="s">
        <v>121</v>
      </c>
      <c r="G12" s="77" t="s">
        <v>120</v>
      </c>
      <c r="H12" s="76" t="s">
        <v>155</v>
      </c>
      <c r="I12" s="77" t="s">
        <v>156</v>
      </c>
      <c r="J12" s="76" t="s">
        <v>131</v>
      </c>
      <c r="K12" s="74" t="s">
        <v>150</v>
      </c>
      <c r="L12" s="71" t="s">
        <v>134</v>
      </c>
      <c r="M12" s="71" t="s">
        <v>146</v>
      </c>
      <c r="N12" s="71" t="s">
        <v>151</v>
      </c>
      <c r="O12" s="76" t="s">
        <v>124</v>
      </c>
      <c r="P12" s="73" t="s">
        <v>132</v>
      </c>
      <c r="Q12" s="14"/>
    </row>
    <row r="13" spans="1:16" s="62" customFormat="1" ht="60" customHeight="1" thickBot="1">
      <c r="A13" s="72"/>
      <c r="B13" s="78"/>
      <c r="C13" s="78"/>
      <c r="D13" s="72"/>
      <c r="E13" s="78"/>
      <c r="F13" s="72"/>
      <c r="G13" s="72"/>
      <c r="H13" s="76"/>
      <c r="I13" s="72"/>
      <c r="J13" s="81"/>
      <c r="K13" s="75"/>
      <c r="L13" s="72"/>
      <c r="M13" s="72"/>
      <c r="N13" s="72"/>
      <c r="O13" s="76"/>
      <c r="P13" s="73"/>
    </row>
    <row r="14" spans="1:16" s="62" customFormat="1" ht="13.5" thickBot="1">
      <c r="A14" s="16">
        <v>1</v>
      </c>
      <c r="B14" s="12">
        <v>2</v>
      </c>
      <c r="C14" s="12">
        <v>3</v>
      </c>
      <c r="D14" s="12"/>
      <c r="E14" s="13">
        <v>4</v>
      </c>
      <c r="F14" s="63">
        <v>5</v>
      </c>
      <c r="G14" s="13">
        <v>6</v>
      </c>
      <c r="H14" s="8">
        <v>7</v>
      </c>
      <c r="I14" s="8">
        <v>8</v>
      </c>
      <c r="J14" s="15">
        <v>9</v>
      </c>
      <c r="K14" s="18">
        <v>10</v>
      </c>
      <c r="L14" s="18"/>
      <c r="M14" s="18"/>
      <c r="N14" s="18"/>
      <c r="O14" s="8">
        <v>11</v>
      </c>
      <c r="P14" s="17">
        <v>12</v>
      </c>
    </row>
    <row r="15" spans="1:16" s="53" customFormat="1" ht="51.75" customHeight="1" thickBot="1">
      <c r="A15" s="3">
        <v>1</v>
      </c>
      <c r="B15" s="23" t="s">
        <v>105</v>
      </c>
      <c r="C15" s="24" t="s">
        <v>106</v>
      </c>
      <c r="D15" s="23" t="s">
        <v>136</v>
      </c>
      <c r="E15" s="23">
        <v>1973</v>
      </c>
      <c r="F15" s="25">
        <v>887.2</v>
      </c>
      <c r="G15" s="23" t="s">
        <v>107</v>
      </c>
      <c r="H15" s="26"/>
      <c r="I15" s="27"/>
      <c r="J15" s="4" t="s">
        <v>107</v>
      </c>
      <c r="K15" s="64"/>
      <c r="L15" s="28" t="s">
        <v>144</v>
      </c>
      <c r="M15" s="64"/>
      <c r="N15" s="64"/>
      <c r="O15" s="28" t="s">
        <v>128</v>
      </c>
      <c r="P15" s="28" t="s">
        <v>142</v>
      </c>
    </row>
    <row r="16" spans="1:16" s="53" customFormat="1" ht="51.75" customHeight="1" thickBot="1">
      <c r="A16" s="3">
        <v>2</v>
      </c>
      <c r="B16" s="23" t="s">
        <v>114</v>
      </c>
      <c r="C16" s="24" t="s">
        <v>115</v>
      </c>
      <c r="D16" s="23"/>
      <c r="E16" s="23"/>
      <c r="F16" s="25"/>
      <c r="G16" s="23" t="s">
        <v>107</v>
      </c>
      <c r="H16" s="26"/>
      <c r="I16" s="27"/>
      <c r="J16" s="4" t="s">
        <v>107</v>
      </c>
      <c r="K16" s="64"/>
      <c r="L16" s="28" t="s">
        <v>137</v>
      </c>
      <c r="M16" s="64"/>
      <c r="N16" s="64"/>
      <c r="O16" s="28" t="s">
        <v>128</v>
      </c>
      <c r="P16" s="28" t="s">
        <v>142</v>
      </c>
    </row>
    <row r="17" spans="1:16" s="54" customFormat="1" ht="51.75" customHeight="1" thickBot="1">
      <c r="A17" s="1">
        <v>3</v>
      </c>
      <c r="B17" s="23" t="s">
        <v>118</v>
      </c>
      <c r="C17" s="24" t="s">
        <v>119</v>
      </c>
      <c r="D17" s="23" t="s">
        <v>138</v>
      </c>
      <c r="E17" s="29" t="s">
        <v>129</v>
      </c>
      <c r="F17" s="25">
        <v>3978</v>
      </c>
      <c r="G17" s="24">
        <v>358.02</v>
      </c>
      <c r="H17" s="26"/>
      <c r="I17" s="26"/>
      <c r="J17" s="4">
        <v>358.02</v>
      </c>
      <c r="K17" s="64"/>
      <c r="L17" s="28" t="s">
        <v>137</v>
      </c>
      <c r="M17" s="64"/>
      <c r="N17" s="64"/>
      <c r="O17" s="28" t="s">
        <v>128</v>
      </c>
      <c r="P17" s="28" t="s">
        <v>142</v>
      </c>
    </row>
    <row r="18" spans="1:16" s="54" customFormat="1" ht="51.75" customHeight="1" thickBot="1">
      <c r="A18" s="1">
        <v>4</v>
      </c>
      <c r="B18" s="6" t="s">
        <v>2</v>
      </c>
      <c r="C18" s="24" t="s">
        <v>13</v>
      </c>
      <c r="D18" s="24"/>
      <c r="E18" s="24">
        <v>1964</v>
      </c>
      <c r="F18" s="7">
        <v>60.5</v>
      </c>
      <c r="G18" s="30">
        <v>297317.5</v>
      </c>
      <c r="H18" s="31">
        <f>G18</f>
        <v>297317.5</v>
      </c>
      <c r="I18" s="31">
        <f>G18-H18</f>
        <v>0</v>
      </c>
      <c r="J18" s="4" t="s">
        <v>143</v>
      </c>
      <c r="K18" s="55">
        <v>39400</v>
      </c>
      <c r="L18" s="32" t="s">
        <v>135</v>
      </c>
      <c r="M18" s="55"/>
      <c r="N18" s="55"/>
      <c r="O18" s="28" t="s">
        <v>128</v>
      </c>
      <c r="P18" s="28" t="s">
        <v>142</v>
      </c>
    </row>
    <row r="19" spans="1:16" s="54" customFormat="1" ht="51.75" customHeight="1" thickBot="1">
      <c r="A19" s="1">
        <v>5</v>
      </c>
      <c r="B19" s="6" t="s">
        <v>2</v>
      </c>
      <c r="C19" s="24" t="s">
        <v>14</v>
      </c>
      <c r="D19" s="24"/>
      <c r="E19" s="24">
        <v>1964</v>
      </c>
      <c r="F19" s="7">
        <v>39.5</v>
      </c>
      <c r="G19" s="30">
        <v>312137</v>
      </c>
      <c r="H19" s="31">
        <f aca="true" t="shared" si="0" ref="H19:H31">G19</f>
        <v>312137</v>
      </c>
      <c r="I19" s="31">
        <f aca="true" t="shared" si="1" ref="I19:I56">G19-H19</f>
        <v>0</v>
      </c>
      <c r="J19" s="4" t="s">
        <v>143</v>
      </c>
      <c r="K19" s="55">
        <v>39400</v>
      </c>
      <c r="L19" s="32" t="s">
        <v>135</v>
      </c>
      <c r="M19" s="55"/>
      <c r="N19" s="55"/>
      <c r="O19" s="28" t="s">
        <v>128</v>
      </c>
      <c r="P19" s="28" t="s">
        <v>142</v>
      </c>
    </row>
    <row r="20" spans="1:16" s="54" customFormat="1" ht="51.75" customHeight="1" thickBot="1">
      <c r="A20" s="1">
        <v>6</v>
      </c>
      <c r="B20" s="6" t="s">
        <v>2</v>
      </c>
      <c r="C20" s="24" t="s">
        <v>15</v>
      </c>
      <c r="D20" s="24"/>
      <c r="E20" s="24">
        <v>1964</v>
      </c>
      <c r="F20" s="7">
        <v>49.5</v>
      </c>
      <c r="G20" s="30">
        <v>451070.5</v>
      </c>
      <c r="H20" s="31">
        <f t="shared" si="0"/>
        <v>451070.5</v>
      </c>
      <c r="I20" s="31">
        <f t="shared" si="1"/>
        <v>0</v>
      </c>
      <c r="J20" s="4" t="s">
        <v>143</v>
      </c>
      <c r="K20" s="55">
        <v>39400</v>
      </c>
      <c r="L20" s="32" t="s">
        <v>135</v>
      </c>
      <c r="M20" s="55"/>
      <c r="N20" s="55"/>
      <c r="O20" s="28" t="s">
        <v>128</v>
      </c>
      <c r="P20" s="28" t="s">
        <v>142</v>
      </c>
    </row>
    <row r="21" spans="1:16" s="54" customFormat="1" ht="51.75" customHeight="1" thickBot="1">
      <c r="A21" s="1">
        <v>7</v>
      </c>
      <c r="B21" s="6" t="s">
        <v>2</v>
      </c>
      <c r="C21" s="24" t="s">
        <v>16</v>
      </c>
      <c r="D21" s="24"/>
      <c r="E21" s="24">
        <v>1964</v>
      </c>
      <c r="F21" s="7">
        <v>50</v>
      </c>
      <c r="G21" s="30">
        <v>451070.5</v>
      </c>
      <c r="H21" s="31">
        <f t="shared" si="0"/>
        <v>451070.5</v>
      </c>
      <c r="I21" s="31">
        <f t="shared" si="1"/>
        <v>0</v>
      </c>
      <c r="J21" s="4" t="s">
        <v>143</v>
      </c>
      <c r="K21" s="55">
        <v>39400</v>
      </c>
      <c r="L21" s="32" t="s">
        <v>135</v>
      </c>
      <c r="M21" s="55"/>
      <c r="N21" s="55"/>
      <c r="O21" s="28" t="s">
        <v>128</v>
      </c>
      <c r="P21" s="28" t="s">
        <v>142</v>
      </c>
    </row>
    <row r="22" spans="1:16" s="54" customFormat="1" ht="51.75" customHeight="1" thickBot="1">
      <c r="A22" s="1">
        <v>8</v>
      </c>
      <c r="B22" s="6" t="s">
        <v>2</v>
      </c>
      <c r="C22" s="24" t="s">
        <v>17</v>
      </c>
      <c r="D22" s="24"/>
      <c r="E22" s="24">
        <v>1964</v>
      </c>
      <c r="F22" s="7">
        <v>39.5</v>
      </c>
      <c r="G22" s="30">
        <v>149121.5</v>
      </c>
      <c r="H22" s="31">
        <f t="shared" si="0"/>
        <v>149121.5</v>
      </c>
      <c r="I22" s="31">
        <f t="shared" si="1"/>
        <v>0</v>
      </c>
      <c r="J22" s="4" t="s">
        <v>143</v>
      </c>
      <c r="K22" s="55">
        <v>39400</v>
      </c>
      <c r="L22" s="32" t="s">
        <v>135</v>
      </c>
      <c r="M22" s="55"/>
      <c r="N22" s="55"/>
      <c r="O22" s="28" t="s">
        <v>128</v>
      </c>
      <c r="P22" s="28" t="s">
        <v>142</v>
      </c>
    </row>
    <row r="23" spans="1:16" s="54" customFormat="1" ht="51.75" customHeight="1" thickBot="1">
      <c r="A23" s="1">
        <v>9</v>
      </c>
      <c r="B23" s="6" t="s">
        <v>2</v>
      </c>
      <c r="C23" s="24" t="s">
        <v>18</v>
      </c>
      <c r="D23" s="24"/>
      <c r="E23" s="24">
        <v>1964</v>
      </c>
      <c r="F23" s="7">
        <v>38.9</v>
      </c>
      <c r="G23" s="30">
        <v>318620.5</v>
      </c>
      <c r="H23" s="31">
        <f t="shared" si="0"/>
        <v>318620.5</v>
      </c>
      <c r="I23" s="31">
        <f t="shared" si="1"/>
        <v>0</v>
      </c>
      <c r="J23" s="4" t="s">
        <v>143</v>
      </c>
      <c r="K23" s="55">
        <v>39400</v>
      </c>
      <c r="L23" s="32" t="s">
        <v>135</v>
      </c>
      <c r="M23" s="55"/>
      <c r="N23" s="55"/>
      <c r="O23" s="33" t="s">
        <v>128</v>
      </c>
      <c r="P23" s="33" t="s">
        <v>142</v>
      </c>
    </row>
    <row r="24" spans="1:16" s="54" customFormat="1" ht="51.75" customHeight="1" thickBot="1">
      <c r="A24" s="1">
        <v>10</v>
      </c>
      <c r="B24" s="6" t="s">
        <v>2</v>
      </c>
      <c r="C24" s="24" t="s">
        <v>19</v>
      </c>
      <c r="D24" s="24"/>
      <c r="E24" s="24">
        <v>1964</v>
      </c>
      <c r="F24" s="7">
        <v>39.5</v>
      </c>
      <c r="G24" s="30">
        <v>315842</v>
      </c>
      <c r="H24" s="31">
        <f t="shared" si="0"/>
        <v>315842</v>
      </c>
      <c r="I24" s="31">
        <f t="shared" si="1"/>
        <v>0</v>
      </c>
      <c r="J24" s="4" t="s">
        <v>143</v>
      </c>
      <c r="K24" s="55">
        <v>39400</v>
      </c>
      <c r="L24" s="32" t="s">
        <v>135</v>
      </c>
      <c r="M24" s="55"/>
      <c r="N24" s="55"/>
      <c r="O24" s="33" t="s">
        <v>128</v>
      </c>
      <c r="P24" s="33" t="s">
        <v>142</v>
      </c>
    </row>
    <row r="25" spans="1:16" s="54" customFormat="1" ht="51.75" customHeight="1" thickBot="1">
      <c r="A25" s="1">
        <v>11</v>
      </c>
      <c r="B25" s="6" t="s">
        <v>2</v>
      </c>
      <c r="C25" s="24" t="s">
        <v>20</v>
      </c>
      <c r="D25" s="24"/>
      <c r="E25" s="24">
        <v>1965</v>
      </c>
      <c r="F25" s="7">
        <v>47.5</v>
      </c>
      <c r="G25" s="30">
        <v>68243</v>
      </c>
      <c r="H25" s="31">
        <f t="shared" si="0"/>
        <v>68243</v>
      </c>
      <c r="I25" s="31">
        <f t="shared" si="1"/>
        <v>0</v>
      </c>
      <c r="J25" s="4" t="s">
        <v>143</v>
      </c>
      <c r="K25" s="55">
        <v>39400</v>
      </c>
      <c r="L25" s="32" t="s">
        <v>135</v>
      </c>
      <c r="M25" s="55"/>
      <c r="N25" s="55"/>
      <c r="O25" s="33" t="s">
        <v>128</v>
      </c>
      <c r="P25" s="33" t="s">
        <v>142</v>
      </c>
    </row>
    <row r="26" spans="1:16" s="54" customFormat="1" ht="51.75" customHeight="1" thickBot="1">
      <c r="A26" s="1">
        <v>12</v>
      </c>
      <c r="B26" s="6" t="s">
        <v>2</v>
      </c>
      <c r="C26" s="24" t="s">
        <v>21</v>
      </c>
      <c r="D26" s="24"/>
      <c r="E26" s="24">
        <v>1965</v>
      </c>
      <c r="F26" s="7">
        <v>47.5</v>
      </c>
      <c r="G26" s="30">
        <v>20062.9</v>
      </c>
      <c r="H26" s="31">
        <f t="shared" si="0"/>
        <v>20062.9</v>
      </c>
      <c r="I26" s="31">
        <f t="shared" si="1"/>
        <v>0</v>
      </c>
      <c r="J26" s="4" t="s">
        <v>143</v>
      </c>
      <c r="K26" s="55">
        <v>39400</v>
      </c>
      <c r="L26" s="32" t="s">
        <v>135</v>
      </c>
      <c r="M26" s="55"/>
      <c r="N26" s="55"/>
      <c r="O26" s="33" t="s">
        <v>128</v>
      </c>
      <c r="P26" s="33" t="s">
        <v>142</v>
      </c>
    </row>
    <row r="27" spans="1:16" s="54" customFormat="1" ht="51.75" customHeight="1" thickBot="1">
      <c r="A27" s="1">
        <v>13</v>
      </c>
      <c r="B27" s="6" t="s">
        <v>2</v>
      </c>
      <c r="C27" s="24" t="s">
        <v>100</v>
      </c>
      <c r="D27" s="24"/>
      <c r="E27" s="24">
        <v>1965</v>
      </c>
      <c r="F27" s="7">
        <v>36</v>
      </c>
      <c r="G27" s="30">
        <v>68243</v>
      </c>
      <c r="H27" s="31">
        <f t="shared" si="0"/>
        <v>68243</v>
      </c>
      <c r="I27" s="31">
        <f t="shared" si="1"/>
        <v>0</v>
      </c>
      <c r="J27" s="4" t="s">
        <v>143</v>
      </c>
      <c r="K27" s="55">
        <v>39400</v>
      </c>
      <c r="L27" s="32" t="s">
        <v>135</v>
      </c>
      <c r="M27" s="55"/>
      <c r="N27" s="55"/>
      <c r="O27" s="33" t="s">
        <v>128</v>
      </c>
      <c r="P27" s="33" t="s">
        <v>142</v>
      </c>
    </row>
    <row r="28" spans="1:16" s="54" customFormat="1" ht="51.75" customHeight="1" thickBot="1">
      <c r="A28" s="1">
        <v>14</v>
      </c>
      <c r="B28" s="6" t="s">
        <v>2</v>
      </c>
      <c r="C28" s="24" t="s">
        <v>22</v>
      </c>
      <c r="D28" s="24"/>
      <c r="E28" s="24">
        <v>1965</v>
      </c>
      <c r="F28" s="7">
        <v>36</v>
      </c>
      <c r="G28" s="30">
        <v>78243.5</v>
      </c>
      <c r="H28" s="31">
        <f t="shared" si="0"/>
        <v>78243.5</v>
      </c>
      <c r="I28" s="31">
        <f t="shared" si="1"/>
        <v>0</v>
      </c>
      <c r="J28" s="4" t="s">
        <v>143</v>
      </c>
      <c r="K28" s="55">
        <v>39400</v>
      </c>
      <c r="L28" s="32" t="s">
        <v>135</v>
      </c>
      <c r="M28" s="55"/>
      <c r="N28" s="55"/>
      <c r="O28" s="33" t="s">
        <v>128</v>
      </c>
      <c r="P28" s="33" t="s">
        <v>142</v>
      </c>
    </row>
    <row r="29" spans="1:16" s="54" customFormat="1" ht="51.75" customHeight="1" thickBot="1">
      <c r="A29" s="1">
        <v>15</v>
      </c>
      <c r="B29" s="6" t="s">
        <v>2</v>
      </c>
      <c r="C29" s="24" t="s">
        <v>23</v>
      </c>
      <c r="D29" s="24"/>
      <c r="E29" s="24">
        <v>1965</v>
      </c>
      <c r="F29" s="7">
        <v>36</v>
      </c>
      <c r="G29" s="30">
        <v>78243.5</v>
      </c>
      <c r="H29" s="31">
        <f t="shared" si="0"/>
        <v>78243.5</v>
      </c>
      <c r="I29" s="31">
        <f t="shared" si="1"/>
        <v>0</v>
      </c>
      <c r="J29" s="4" t="s">
        <v>143</v>
      </c>
      <c r="K29" s="55">
        <v>39400</v>
      </c>
      <c r="L29" s="32" t="s">
        <v>135</v>
      </c>
      <c r="M29" s="55"/>
      <c r="N29" s="55"/>
      <c r="O29" s="33" t="s">
        <v>128</v>
      </c>
      <c r="P29" s="33" t="s">
        <v>142</v>
      </c>
    </row>
    <row r="30" spans="1:16" s="54" customFormat="1" ht="51.75" customHeight="1" thickBot="1">
      <c r="A30" s="1">
        <v>16</v>
      </c>
      <c r="B30" s="6" t="s">
        <v>2</v>
      </c>
      <c r="C30" s="24" t="s">
        <v>24</v>
      </c>
      <c r="D30" s="24"/>
      <c r="E30" s="24">
        <v>1965</v>
      </c>
      <c r="F30" s="7">
        <v>42</v>
      </c>
      <c r="G30" s="30">
        <v>12433.8</v>
      </c>
      <c r="H30" s="31">
        <f t="shared" si="0"/>
        <v>12433.8</v>
      </c>
      <c r="I30" s="31">
        <f t="shared" si="1"/>
        <v>0</v>
      </c>
      <c r="J30" s="4" t="s">
        <v>143</v>
      </c>
      <c r="K30" s="55">
        <v>39400</v>
      </c>
      <c r="L30" s="32" t="s">
        <v>135</v>
      </c>
      <c r="M30" s="55"/>
      <c r="N30" s="55"/>
      <c r="O30" s="33" t="s">
        <v>128</v>
      </c>
      <c r="P30" s="33" t="s">
        <v>142</v>
      </c>
    </row>
    <row r="31" spans="1:16" s="54" customFormat="1" ht="51.75" customHeight="1" thickBot="1">
      <c r="A31" s="1">
        <v>17</v>
      </c>
      <c r="B31" s="6" t="s">
        <v>2</v>
      </c>
      <c r="C31" s="24" t="s">
        <v>25</v>
      </c>
      <c r="D31" s="24"/>
      <c r="E31" s="24">
        <v>1965</v>
      </c>
      <c r="F31" s="7">
        <v>42</v>
      </c>
      <c r="G31" s="30">
        <v>61857</v>
      </c>
      <c r="H31" s="31">
        <f t="shared" si="0"/>
        <v>61857</v>
      </c>
      <c r="I31" s="31">
        <f t="shared" si="1"/>
        <v>0</v>
      </c>
      <c r="J31" s="4" t="s">
        <v>143</v>
      </c>
      <c r="K31" s="55">
        <v>39400</v>
      </c>
      <c r="L31" s="32" t="s">
        <v>135</v>
      </c>
      <c r="M31" s="55"/>
      <c r="N31" s="55"/>
      <c r="O31" s="33" t="s">
        <v>128</v>
      </c>
      <c r="P31" s="33" t="s">
        <v>142</v>
      </c>
    </row>
    <row r="32" spans="1:16" s="54" customFormat="1" ht="51.75" customHeight="1" thickBot="1">
      <c r="A32" s="1">
        <v>18</v>
      </c>
      <c r="B32" s="6" t="s">
        <v>2</v>
      </c>
      <c r="C32" s="24" t="s">
        <v>3</v>
      </c>
      <c r="D32" s="24"/>
      <c r="E32" s="24">
        <v>1980</v>
      </c>
      <c r="F32" s="7">
        <v>72</v>
      </c>
      <c r="G32" s="30">
        <v>19815</v>
      </c>
      <c r="H32" s="26">
        <f>G32*72%</f>
        <v>14266.8</v>
      </c>
      <c r="I32" s="31">
        <f t="shared" si="1"/>
        <v>5548.200000000001</v>
      </c>
      <c r="J32" s="4" t="s">
        <v>143</v>
      </c>
      <c r="K32" s="55">
        <v>39400</v>
      </c>
      <c r="L32" s="32" t="s">
        <v>135</v>
      </c>
      <c r="M32" s="55"/>
      <c r="N32" s="55"/>
      <c r="O32" s="33" t="s">
        <v>128</v>
      </c>
      <c r="P32" s="33" t="s">
        <v>142</v>
      </c>
    </row>
    <row r="33" spans="1:16" s="54" customFormat="1" ht="51.75" customHeight="1" thickBot="1">
      <c r="A33" s="1">
        <v>19</v>
      </c>
      <c r="B33" s="6" t="s">
        <v>2</v>
      </c>
      <c r="C33" s="24" t="s">
        <v>4</v>
      </c>
      <c r="D33" s="24"/>
      <c r="E33" s="24">
        <v>1980</v>
      </c>
      <c r="F33" s="7">
        <v>36</v>
      </c>
      <c r="G33" s="30">
        <v>5645.93</v>
      </c>
      <c r="H33" s="26">
        <f>G33*72%</f>
        <v>4065.0696000000003</v>
      </c>
      <c r="I33" s="31">
        <f t="shared" si="1"/>
        <v>1580.8604</v>
      </c>
      <c r="J33" s="4" t="s">
        <v>143</v>
      </c>
      <c r="K33" s="55">
        <v>39400</v>
      </c>
      <c r="L33" s="32" t="s">
        <v>135</v>
      </c>
      <c r="M33" s="55"/>
      <c r="N33" s="55"/>
      <c r="O33" s="33" t="s">
        <v>128</v>
      </c>
      <c r="P33" s="33" t="s">
        <v>142</v>
      </c>
    </row>
    <row r="34" spans="1:16" s="54" customFormat="1" ht="51.75" customHeight="1" thickBot="1">
      <c r="A34" s="1">
        <v>20</v>
      </c>
      <c r="B34" s="6" t="s">
        <v>2</v>
      </c>
      <c r="C34" s="24" t="s">
        <v>5</v>
      </c>
      <c r="D34" s="24"/>
      <c r="E34" s="24">
        <v>1978</v>
      </c>
      <c r="F34" s="7">
        <v>70</v>
      </c>
      <c r="G34" s="30">
        <v>78245</v>
      </c>
      <c r="H34" s="26">
        <f aca="true" t="shared" si="2" ref="H34:H39">G34*76%</f>
        <v>59466.2</v>
      </c>
      <c r="I34" s="31">
        <f t="shared" si="1"/>
        <v>18778.800000000003</v>
      </c>
      <c r="J34" s="4" t="s">
        <v>143</v>
      </c>
      <c r="K34" s="55">
        <v>39400</v>
      </c>
      <c r="L34" s="32" t="s">
        <v>135</v>
      </c>
      <c r="M34" s="55"/>
      <c r="N34" s="55"/>
      <c r="O34" s="33" t="s">
        <v>128</v>
      </c>
      <c r="P34" s="33" t="s">
        <v>142</v>
      </c>
    </row>
    <row r="35" spans="1:16" s="54" customFormat="1" ht="51.75" customHeight="1" thickBot="1">
      <c r="A35" s="1">
        <v>21</v>
      </c>
      <c r="B35" s="6" t="s">
        <v>2</v>
      </c>
      <c r="C35" s="24" t="s">
        <v>6</v>
      </c>
      <c r="D35" s="24"/>
      <c r="E35" s="24">
        <v>1978</v>
      </c>
      <c r="F35" s="7">
        <v>70</v>
      </c>
      <c r="G35" s="30">
        <v>78245</v>
      </c>
      <c r="H35" s="26">
        <f t="shared" si="2"/>
        <v>59466.2</v>
      </c>
      <c r="I35" s="31">
        <f t="shared" si="1"/>
        <v>18778.800000000003</v>
      </c>
      <c r="J35" s="4" t="s">
        <v>143</v>
      </c>
      <c r="K35" s="55">
        <v>39400</v>
      </c>
      <c r="L35" s="32" t="s">
        <v>135</v>
      </c>
      <c r="M35" s="55"/>
      <c r="N35" s="55"/>
      <c r="O35" s="33" t="s">
        <v>128</v>
      </c>
      <c r="P35" s="33" t="s">
        <v>142</v>
      </c>
    </row>
    <row r="36" spans="1:16" s="54" customFormat="1" ht="51.75" customHeight="1" thickBot="1">
      <c r="A36" s="1">
        <v>22</v>
      </c>
      <c r="B36" s="6" t="s">
        <v>2</v>
      </c>
      <c r="C36" s="24" t="s">
        <v>7</v>
      </c>
      <c r="D36" s="24"/>
      <c r="E36" s="24">
        <v>1978</v>
      </c>
      <c r="F36" s="7">
        <v>70</v>
      </c>
      <c r="G36" s="30">
        <v>78245</v>
      </c>
      <c r="H36" s="26">
        <f t="shared" si="2"/>
        <v>59466.2</v>
      </c>
      <c r="I36" s="31">
        <f t="shared" si="1"/>
        <v>18778.800000000003</v>
      </c>
      <c r="J36" s="4" t="s">
        <v>143</v>
      </c>
      <c r="K36" s="55">
        <v>39400</v>
      </c>
      <c r="L36" s="32" t="s">
        <v>135</v>
      </c>
      <c r="M36" s="55"/>
      <c r="N36" s="55"/>
      <c r="O36" s="33" t="s">
        <v>128</v>
      </c>
      <c r="P36" s="33" t="s">
        <v>142</v>
      </c>
    </row>
    <row r="37" spans="1:16" s="54" customFormat="1" ht="51.75" customHeight="1" thickBot="1">
      <c r="A37" s="1">
        <v>23</v>
      </c>
      <c r="B37" s="6" t="s">
        <v>2</v>
      </c>
      <c r="C37" s="24" t="s">
        <v>8</v>
      </c>
      <c r="D37" s="24"/>
      <c r="E37" s="24">
        <v>1978</v>
      </c>
      <c r="F37" s="7">
        <v>70</v>
      </c>
      <c r="G37" s="30">
        <v>78245</v>
      </c>
      <c r="H37" s="26">
        <f t="shared" si="2"/>
        <v>59466.2</v>
      </c>
      <c r="I37" s="31">
        <f t="shared" si="1"/>
        <v>18778.800000000003</v>
      </c>
      <c r="J37" s="4" t="s">
        <v>143</v>
      </c>
      <c r="K37" s="55">
        <v>39400</v>
      </c>
      <c r="L37" s="32" t="s">
        <v>135</v>
      </c>
      <c r="M37" s="55"/>
      <c r="N37" s="55"/>
      <c r="O37" s="33" t="s">
        <v>128</v>
      </c>
      <c r="P37" s="33" t="s">
        <v>142</v>
      </c>
    </row>
    <row r="38" spans="1:16" s="54" customFormat="1" ht="51.75" customHeight="1" thickBot="1">
      <c r="A38" s="1">
        <v>24</v>
      </c>
      <c r="B38" s="6" t="s">
        <v>2</v>
      </c>
      <c r="C38" s="24" t="s">
        <v>9</v>
      </c>
      <c r="D38" s="24"/>
      <c r="E38" s="24">
        <v>1978</v>
      </c>
      <c r="F38" s="7">
        <v>70</v>
      </c>
      <c r="G38" s="30">
        <v>78245</v>
      </c>
      <c r="H38" s="26">
        <f t="shared" si="2"/>
        <v>59466.2</v>
      </c>
      <c r="I38" s="31">
        <f t="shared" si="1"/>
        <v>18778.800000000003</v>
      </c>
      <c r="J38" s="4" t="s">
        <v>143</v>
      </c>
      <c r="K38" s="55">
        <v>39400</v>
      </c>
      <c r="L38" s="32" t="s">
        <v>135</v>
      </c>
      <c r="M38" s="55"/>
      <c r="N38" s="55"/>
      <c r="O38" s="33" t="s">
        <v>128</v>
      </c>
      <c r="P38" s="33" t="s">
        <v>142</v>
      </c>
    </row>
    <row r="39" spans="1:16" s="54" customFormat="1" ht="51.75" customHeight="1" thickBot="1">
      <c r="A39" s="1">
        <v>25</v>
      </c>
      <c r="B39" s="6" t="s">
        <v>2</v>
      </c>
      <c r="C39" s="24" t="s">
        <v>10</v>
      </c>
      <c r="D39" s="24"/>
      <c r="E39" s="24">
        <v>1978</v>
      </c>
      <c r="F39" s="7">
        <v>70</v>
      </c>
      <c r="G39" s="30">
        <v>78245</v>
      </c>
      <c r="H39" s="26">
        <f t="shared" si="2"/>
        <v>59466.2</v>
      </c>
      <c r="I39" s="31">
        <f t="shared" si="1"/>
        <v>18778.800000000003</v>
      </c>
      <c r="J39" s="4" t="s">
        <v>143</v>
      </c>
      <c r="K39" s="55">
        <v>39400</v>
      </c>
      <c r="L39" s="32" t="s">
        <v>135</v>
      </c>
      <c r="M39" s="55"/>
      <c r="N39" s="55"/>
      <c r="O39" s="33" t="s">
        <v>128</v>
      </c>
      <c r="P39" s="33" t="s">
        <v>142</v>
      </c>
    </row>
    <row r="40" spans="1:16" s="54" customFormat="1" ht="51.75" customHeight="1" thickBot="1">
      <c r="A40" s="1">
        <v>26</v>
      </c>
      <c r="B40" s="6" t="s">
        <v>2</v>
      </c>
      <c r="C40" s="24" t="s">
        <v>26</v>
      </c>
      <c r="D40" s="24"/>
      <c r="E40" s="24">
        <v>1963</v>
      </c>
      <c r="F40" s="7">
        <v>62</v>
      </c>
      <c r="G40" s="30">
        <v>71363</v>
      </c>
      <c r="H40" s="31">
        <f aca="true" t="shared" si="3" ref="H40:H48">G40</f>
        <v>71363</v>
      </c>
      <c r="I40" s="31">
        <f t="shared" si="1"/>
        <v>0</v>
      </c>
      <c r="J40" s="4" t="s">
        <v>143</v>
      </c>
      <c r="K40" s="55">
        <v>39400</v>
      </c>
      <c r="L40" s="32" t="s">
        <v>135</v>
      </c>
      <c r="M40" s="55"/>
      <c r="N40" s="55"/>
      <c r="O40" s="33" t="s">
        <v>128</v>
      </c>
      <c r="P40" s="33" t="s">
        <v>142</v>
      </c>
    </row>
    <row r="41" spans="1:16" s="54" customFormat="1" ht="51.75" customHeight="1" thickBot="1">
      <c r="A41" s="1">
        <v>27</v>
      </c>
      <c r="B41" s="6" t="s">
        <v>2</v>
      </c>
      <c r="C41" s="24" t="s">
        <v>27</v>
      </c>
      <c r="D41" s="24"/>
      <c r="E41" s="24">
        <v>1963</v>
      </c>
      <c r="F41" s="7">
        <v>62</v>
      </c>
      <c r="G41" s="30">
        <v>68308</v>
      </c>
      <c r="H41" s="31">
        <f t="shared" si="3"/>
        <v>68308</v>
      </c>
      <c r="I41" s="31">
        <f t="shared" si="1"/>
        <v>0</v>
      </c>
      <c r="J41" s="4" t="s">
        <v>143</v>
      </c>
      <c r="K41" s="55">
        <v>39400</v>
      </c>
      <c r="L41" s="32" t="s">
        <v>135</v>
      </c>
      <c r="M41" s="55"/>
      <c r="N41" s="55"/>
      <c r="O41" s="33" t="s">
        <v>128</v>
      </c>
      <c r="P41" s="33" t="s">
        <v>142</v>
      </c>
    </row>
    <row r="42" spans="1:16" s="54" customFormat="1" ht="51.75" customHeight="1" thickBot="1">
      <c r="A42" s="1">
        <v>28</v>
      </c>
      <c r="B42" s="6" t="s">
        <v>2</v>
      </c>
      <c r="C42" s="24" t="s">
        <v>116</v>
      </c>
      <c r="D42" s="24"/>
      <c r="E42" s="24">
        <v>1966</v>
      </c>
      <c r="F42" s="7">
        <v>28</v>
      </c>
      <c r="G42" s="30">
        <v>78308</v>
      </c>
      <c r="H42" s="31">
        <f t="shared" si="3"/>
        <v>78308</v>
      </c>
      <c r="I42" s="31">
        <f t="shared" si="1"/>
        <v>0</v>
      </c>
      <c r="J42" s="4" t="s">
        <v>143</v>
      </c>
      <c r="K42" s="55">
        <v>39400</v>
      </c>
      <c r="L42" s="32" t="s">
        <v>135</v>
      </c>
      <c r="M42" s="55"/>
      <c r="N42" s="55"/>
      <c r="O42" s="33" t="s">
        <v>128</v>
      </c>
      <c r="P42" s="33" t="s">
        <v>142</v>
      </c>
    </row>
    <row r="43" spans="1:16" s="54" customFormat="1" ht="51.75" customHeight="1" thickBot="1">
      <c r="A43" s="1">
        <v>29</v>
      </c>
      <c r="B43" s="6" t="s">
        <v>2</v>
      </c>
      <c r="C43" s="24" t="s">
        <v>28</v>
      </c>
      <c r="D43" s="24"/>
      <c r="E43" s="24">
        <v>1966</v>
      </c>
      <c r="F43" s="7">
        <v>42</v>
      </c>
      <c r="G43" s="30">
        <v>78308</v>
      </c>
      <c r="H43" s="31">
        <f t="shared" si="3"/>
        <v>78308</v>
      </c>
      <c r="I43" s="31">
        <f t="shared" si="1"/>
        <v>0</v>
      </c>
      <c r="J43" s="4" t="s">
        <v>143</v>
      </c>
      <c r="K43" s="55">
        <v>39400</v>
      </c>
      <c r="L43" s="32" t="s">
        <v>135</v>
      </c>
      <c r="M43" s="55"/>
      <c r="N43" s="55"/>
      <c r="O43" s="33" t="s">
        <v>128</v>
      </c>
      <c r="P43" s="33" t="s">
        <v>142</v>
      </c>
    </row>
    <row r="44" spans="1:16" s="54" customFormat="1" ht="51.75" customHeight="1" thickBot="1">
      <c r="A44" s="1">
        <v>30</v>
      </c>
      <c r="B44" s="6" t="s">
        <v>2</v>
      </c>
      <c r="C44" s="24" t="s">
        <v>29</v>
      </c>
      <c r="D44" s="24"/>
      <c r="E44" s="24">
        <v>1966</v>
      </c>
      <c r="F44" s="7">
        <v>29</v>
      </c>
      <c r="G44" s="30">
        <v>39154</v>
      </c>
      <c r="H44" s="31">
        <f t="shared" si="3"/>
        <v>39154</v>
      </c>
      <c r="I44" s="31">
        <f t="shared" si="1"/>
        <v>0</v>
      </c>
      <c r="J44" s="4" t="s">
        <v>143</v>
      </c>
      <c r="K44" s="55">
        <v>39400</v>
      </c>
      <c r="L44" s="32" t="s">
        <v>135</v>
      </c>
      <c r="M44" s="55"/>
      <c r="N44" s="55"/>
      <c r="O44" s="33" t="s">
        <v>128</v>
      </c>
      <c r="P44" s="33" t="s">
        <v>142</v>
      </c>
    </row>
    <row r="45" spans="1:16" s="54" customFormat="1" ht="51.75" customHeight="1" thickBot="1">
      <c r="A45" s="1">
        <v>31</v>
      </c>
      <c r="B45" s="6" t="s">
        <v>2</v>
      </c>
      <c r="C45" s="24" t="s">
        <v>30</v>
      </c>
      <c r="D45" s="24"/>
      <c r="E45" s="24">
        <v>1964</v>
      </c>
      <c r="F45" s="7">
        <v>46</v>
      </c>
      <c r="G45" s="30">
        <v>20079</v>
      </c>
      <c r="H45" s="31">
        <f t="shared" si="3"/>
        <v>20079</v>
      </c>
      <c r="I45" s="31">
        <f t="shared" si="1"/>
        <v>0</v>
      </c>
      <c r="J45" s="4" t="s">
        <v>143</v>
      </c>
      <c r="K45" s="55">
        <v>39400</v>
      </c>
      <c r="L45" s="32" t="s">
        <v>135</v>
      </c>
      <c r="M45" s="55"/>
      <c r="N45" s="55"/>
      <c r="O45" s="33" t="s">
        <v>128</v>
      </c>
      <c r="P45" s="33" t="s">
        <v>142</v>
      </c>
    </row>
    <row r="46" spans="1:16" s="54" customFormat="1" ht="51.75" customHeight="1" thickBot="1">
      <c r="A46" s="1">
        <v>32</v>
      </c>
      <c r="B46" s="6" t="s">
        <v>2</v>
      </c>
      <c r="C46" s="24" t="s">
        <v>31</v>
      </c>
      <c r="D46" s="24"/>
      <c r="E46" s="24">
        <v>1964</v>
      </c>
      <c r="F46" s="7">
        <v>30.5</v>
      </c>
      <c r="G46" s="30">
        <v>39154</v>
      </c>
      <c r="H46" s="31">
        <f t="shared" si="3"/>
        <v>39154</v>
      </c>
      <c r="I46" s="31">
        <f t="shared" si="1"/>
        <v>0</v>
      </c>
      <c r="J46" s="4" t="s">
        <v>143</v>
      </c>
      <c r="K46" s="55">
        <v>39400</v>
      </c>
      <c r="L46" s="32" t="s">
        <v>135</v>
      </c>
      <c r="M46" s="55"/>
      <c r="N46" s="55"/>
      <c r="O46" s="33" t="s">
        <v>128</v>
      </c>
      <c r="P46" s="33" t="s">
        <v>142</v>
      </c>
    </row>
    <row r="47" spans="1:16" s="54" customFormat="1" ht="51.75" customHeight="1" thickBot="1">
      <c r="A47" s="1">
        <v>33</v>
      </c>
      <c r="B47" s="6" t="s">
        <v>2</v>
      </c>
      <c r="C47" s="24" t="s">
        <v>32</v>
      </c>
      <c r="D47" s="24"/>
      <c r="E47" s="24">
        <v>1964</v>
      </c>
      <c r="F47" s="7">
        <v>30.5</v>
      </c>
      <c r="G47" s="30">
        <v>39154</v>
      </c>
      <c r="H47" s="31">
        <f t="shared" si="3"/>
        <v>39154</v>
      </c>
      <c r="I47" s="31">
        <f t="shared" si="1"/>
        <v>0</v>
      </c>
      <c r="J47" s="4" t="s">
        <v>143</v>
      </c>
      <c r="K47" s="55">
        <v>39400</v>
      </c>
      <c r="L47" s="32" t="s">
        <v>135</v>
      </c>
      <c r="M47" s="55"/>
      <c r="N47" s="55"/>
      <c r="O47" s="33" t="s">
        <v>128</v>
      </c>
      <c r="P47" s="33" t="s">
        <v>142</v>
      </c>
    </row>
    <row r="48" spans="1:16" s="54" customFormat="1" ht="51.75" customHeight="1" thickBot="1">
      <c r="A48" s="1">
        <v>34</v>
      </c>
      <c r="B48" s="6" t="s">
        <v>2</v>
      </c>
      <c r="C48" s="24" t="s">
        <v>33</v>
      </c>
      <c r="D48" s="24"/>
      <c r="E48" s="24">
        <v>1966</v>
      </c>
      <c r="F48" s="7">
        <v>62</v>
      </c>
      <c r="G48" s="30">
        <v>20079</v>
      </c>
      <c r="H48" s="31">
        <f t="shared" si="3"/>
        <v>20079</v>
      </c>
      <c r="I48" s="31">
        <f t="shared" si="1"/>
        <v>0</v>
      </c>
      <c r="J48" s="4" t="s">
        <v>143</v>
      </c>
      <c r="K48" s="55">
        <v>39400</v>
      </c>
      <c r="L48" s="32" t="s">
        <v>135</v>
      </c>
      <c r="M48" s="55"/>
      <c r="N48" s="55"/>
      <c r="O48" s="33" t="s">
        <v>128</v>
      </c>
      <c r="P48" s="33" t="s">
        <v>142</v>
      </c>
    </row>
    <row r="49" spans="1:16" s="54" customFormat="1" ht="51.75" customHeight="1" thickBot="1">
      <c r="A49" s="1">
        <v>35</v>
      </c>
      <c r="B49" s="6" t="s">
        <v>2</v>
      </c>
      <c r="C49" s="24" t="s">
        <v>34</v>
      </c>
      <c r="D49" s="24"/>
      <c r="E49" s="24">
        <v>1970</v>
      </c>
      <c r="F49" s="7">
        <v>36</v>
      </c>
      <c r="G49" s="30">
        <v>69267</v>
      </c>
      <c r="H49" s="26">
        <f>G49*92%</f>
        <v>63725.64</v>
      </c>
      <c r="I49" s="31">
        <f t="shared" si="1"/>
        <v>5541.360000000001</v>
      </c>
      <c r="J49" s="4" t="s">
        <v>143</v>
      </c>
      <c r="K49" s="55">
        <v>39400</v>
      </c>
      <c r="L49" s="32" t="s">
        <v>135</v>
      </c>
      <c r="M49" s="55"/>
      <c r="N49" s="55"/>
      <c r="O49" s="33" t="s">
        <v>128</v>
      </c>
      <c r="P49" s="33" t="s">
        <v>142</v>
      </c>
    </row>
    <row r="50" spans="1:16" s="54" customFormat="1" ht="51.75" customHeight="1" thickBot="1">
      <c r="A50" s="1">
        <v>36</v>
      </c>
      <c r="B50" s="6" t="s">
        <v>2</v>
      </c>
      <c r="C50" s="24" t="s">
        <v>35</v>
      </c>
      <c r="D50" s="24"/>
      <c r="E50" s="24">
        <v>1970</v>
      </c>
      <c r="F50" s="7">
        <v>36</v>
      </c>
      <c r="G50" s="30">
        <v>5080.7</v>
      </c>
      <c r="H50" s="26">
        <f aca="true" t="shared" si="4" ref="H50:H57">G50*92%</f>
        <v>4674.244</v>
      </c>
      <c r="I50" s="31">
        <f t="shared" si="1"/>
        <v>406.45600000000013</v>
      </c>
      <c r="J50" s="4" t="s">
        <v>143</v>
      </c>
      <c r="K50" s="55">
        <v>39400</v>
      </c>
      <c r="L50" s="32" t="s">
        <v>135</v>
      </c>
      <c r="M50" s="55"/>
      <c r="N50" s="55"/>
      <c r="O50" s="33" t="s">
        <v>128</v>
      </c>
      <c r="P50" s="33" t="s">
        <v>142</v>
      </c>
    </row>
    <row r="51" spans="1:16" s="54" customFormat="1" ht="51.75" customHeight="1" thickBot="1">
      <c r="A51" s="1">
        <v>37</v>
      </c>
      <c r="B51" s="6" t="s">
        <v>2</v>
      </c>
      <c r="C51" s="24" t="s">
        <v>36</v>
      </c>
      <c r="D51" s="24"/>
      <c r="E51" s="24">
        <v>1970</v>
      </c>
      <c r="F51" s="7">
        <v>36</v>
      </c>
      <c r="G51" s="30">
        <v>39633</v>
      </c>
      <c r="H51" s="26">
        <f t="shared" si="4"/>
        <v>36462.36</v>
      </c>
      <c r="I51" s="31">
        <f t="shared" si="1"/>
        <v>3170.6399999999994</v>
      </c>
      <c r="J51" s="4" t="s">
        <v>143</v>
      </c>
      <c r="K51" s="55">
        <v>39400</v>
      </c>
      <c r="L51" s="32" t="s">
        <v>135</v>
      </c>
      <c r="M51" s="55"/>
      <c r="N51" s="55"/>
      <c r="O51" s="33" t="s">
        <v>128</v>
      </c>
      <c r="P51" s="33" t="s">
        <v>142</v>
      </c>
    </row>
    <row r="52" spans="1:16" s="54" customFormat="1" ht="51.75" customHeight="1" thickBot="1">
      <c r="A52" s="1">
        <v>38</v>
      </c>
      <c r="B52" s="6" t="s">
        <v>2</v>
      </c>
      <c r="C52" s="24" t="s">
        <v>37</v>
      </c>
      <c r="D52" s="24"/>
      <c r="E52" s="24">
        <v>1970</v>
      </c>
      <c r="F52" s="7">
        <v>36</v>
      </c>
      <c r="G52" s="30">
        <v>80650</v>
      </c>
      <c r="H52" s="26">
        <f t="shared" si="4"/>
        <v>74198</v>
      </c>
      <c r="I52" s="31">
        <f t="shared" si="1"/>
        <v>6452</v>
      </c>
      <c r="J52" s="4" t="s">
        <v>143</v>
      </c>
      <c r="K52" s="55">
        <v>39400</v>
      </c>
      <c r="L52" s="32" t="s">
        <v>135</v>
      </c>
      <c r="M52" s="55"/>
      <c r="N52" s="55"/>
      <c r="O52" s="33" t="s">
        <v>128</v>
      </c>
      <c r="P52" s="33" t="s">
        <v>142</v>
      </c>
    </row>
    <row r="53" spans="1:16" s="54" customFormat="1" ht="51.75" customHeight="1" thickBot="1">
      <c r="A53" s="1">
        <v>39</v>
      </c>
      <c r="B53" s="6" t="s">
        <v>2</v>
      </c>
      <c r="C53" s="24" t="s">
        <v>38</v>
      </c>
      <c r="D53" s="24"/>
      <c r="E53" s="24">
        <v>1970</v>
      </c>
      <c r="F53" s="7">
        <v>36</v>
      </c>
      <c r="G53" s="30">
        <v>68218</v>
      </c>
      <c r="H53" s="26">
        <f t="shared" si="4"/>
        <v>62760.560000000005</v>
      </c>
      <c r="I53" s="31">
        <f t="shared" si="1"/>
        <v>5457.439999999995</v>
      </c>
      <c r="J53" s="4" t="s">
        <v>143</v>
      </c>
      <c r="K53" s="55">
        <v>39400</v>
      </c>
      <c r="L53" s="32" t="s">
        <v>135</v>
      </c>
      <c r="M53" s="55"/>
      <c r="N53" s="55"/>
      <c r="O53" s="33" t="s">
        <v>128</v>
      </c>
      <c r="P53" s="33" t="s">
        <v>142</v>
      </c>
    </row>
    <row r="54" spans="1:16" s="56" customFormat="1" ht="51.75" customHeight="1" thickBot="1">
      <c r="A54" s="1">
        <v>40</v>
      </c>
      <c r="B54" s="6" t="s">
        <v>2</v>
      </c>
      <c r="C54" s="24" t="s">
        <v>101</v>
      </c>
      <c r="D54" s="24"/>
      <c r="E54" s="24">
        <v>1970</v>
      </c>
      <c r="F54" s="7">
        <v>42</v>
      </c>
      <c r="G54" s="30">
        <v>39109</v>
      </c>
      <c r="H54" s="26">
        <f t="shared" si="4"/>
        <v>35980.28</v>
      </c>
      <c r="I54" s="31">
        <f t="shared" si="1"/>
        <v>3128.720000000001</v>
      </c>
      <c r="J54" s="4" t="s">
        <v>143</v>
      </c>
      <c r="K54" s="55">
        <v>39400</v>
      </c>
      <c r="L54" s="32" t="s">
        <v>135</v>
      </c>
      <c r="M54" s="55"/>
      <c r="N54" s="55"/>
      <c r="O54" s="33" t="s">
        <v>128</v>
      </c>
      <c r="P54" s="33" t="s">
        <v>142</v>
      </c>
    </row>
    <row r="55" spans="1:16" s="54" customFormat="1" ht="51.75" customHeight="1" thickBot="1">
      <c r="A55" s="1">
        <v>41</v>
      </c>
      <c r="B55" s="6" t="s">
        <v>2</v>
      </c>
      <c r="C55" s="24" t="s">
        <v>39</v>
      </c>
      <c r="D55" s="24"/>
      <c r="E55" s="24">
        <v>1970</v>
      </c>
      <c r="F55" s="7">
        <v>36</v>
      </c>
      <c r="G55" s="30">
        <v>68218</v>
      </c>
      <c r="H55" s="26">
        <f t="shared" si="4"/>
        <v>62760.560000000005</v>
      </c>
      <c r="I55" s="31">
        <f t="shared" si="1"/>
        <v>5457.439999999995</v>
      </c>
      <c r="J55" s="4" t="s">
        <v>143</v>
      </c>
      <c r="K55" s="55">
        <v>39400</v>
      </c>
      <c r="L55" s="32" t="s">
        <v>135</v>
      </c>
      <c r="M55" s="55"/>
      <c r="N55" s="55"/>
      <c r="O55" s="33" t="s">
        <v>128</v>
      </c>
      <c r="P55" s="33" t="s">
        <v>142</v>
      </c>
    </row>
    <row r="56" spans="1:16" s="54" customFormat="1" ht="51.75" customHeight="1" thickBot="1">
      <c r="A56" s="1">
        <v>42</v>
      </c>
      <c r="B56" s="6" t="s">
        <v>2</v>
      </c>
      <c r="C56" s="24" t="s">
        <v>102</v>
      </c>
      <c r="D56" s="24"/>
      <c r="E56" s="24">
        <v>1970</v>
      </c>
      <c r="F56" s="7">
        <v>36</v>
      </c>
      <c r="G56" s="30">
        <v>68218</v>
      </c>
      <c r="H56" s="26">
        <f t="shared" si="4"/>
        <v>62760.560000000005</v>
      </c>
      <c r="I56" s="31">
        <f t="shared" si="1"/>
        <v>5457.439999999995</v>
      </c>
      <c r="J56" s="4" t="s">
        <v>143</v>
      </c>
      <c r="K56" s="55">
        <v>39400</v>
      </c>
      <c r="L56" s="32" t="s">
        <v>135</v>
      </c>
      <c r="M56" s="55"/>
      <c r="N56" s="55"/>
      <c r="O56" s="33" t="s">
        <v>128</v>
      </c>
      <c r="P56" s="33" t="s">
        <v>142</v>
      </c>
    </row>
    <row r="57" spans="1:16" s="54" customFormat="1" ht="51.75" customHeight="1" thickBot="1">
      <c r="A57" s="1">
        <v>43</v>
      </c>
      <c r="B57" s="6" t="s">
        <v>2</v>
      </c>
      <c r="C57" s="24" t="s">
        <v>117</v>
      </c>
      <c r="D57" s="24"/>
      <c r="E57" s="24">
        <v>1970</v>
      </c>
      <c r="F57" s="7">
        <v>36</v>
      </c>
      <c r="G57" s="30">
        <v>68218</v>
      </c>
      <c r="H57" s="26">
        <f t="shared" si="4"/>
        <v>62760.560000000005</v>
      </c>
      <c r="I57" s="31">
        <f aca="true" t="shared" si="5" ref="I57:I106">G57-H57</f>
        <v>5457.439999999995</v>
      </c>
      <c r="J57" s="4" t="s">
        <v>143</v>
      </c>
      <c r="K57" s="55">
        <v>39400</v>
      </c>
      <c r="L57" s="32" t="s">
        <v>135</v>
      </c>
      <c r="M57" s="55"/>
      <c r="N57" s="55"/>
      <c r="O57" s="33" t="s">
        <v>128</v>
      </c>
      <c r="P57" s="33" t="s">
        <v>142</v>
      </c>
    </row>
    <row r="58" spans="1:16" s="54" customFormat="1" ht="51.75" customHeight="1" thickBot="1">
      <c r="A58" s="1">
        <v>44</v>
      </c>
      <c r="B58" s="6" t="s">
        <v>2</v>
      </c>
      <c r="C58" s="24" t="s">
        <v>40</v>
      </c>
      <c r="D58" s="24"/>
      <c r="E58" s="24">
        <v>1972</v>
      </c>
      <c r="F58" s="7">
        <v>46</v>
      </c>
      <c r="G58" s="30">
        <v>20056</v>
      </c>
      <c r="H58" s="26">
        <f>G58*88%</f>
        <v>17649.28</v>
      </c>
      <c r="I58" s="31">
        <f t="shared" si="5"/>
        <v>2406.720000000001</v>
      </c>
      <c r="J58" s="4" t="s">
        <v>143</v>
      </c>
      <c r="K58" s="55">
        <v>39400</v>
      </c>
      <c r="L58" s="32" t="s">
        <v>135</v>
      </c>
      <c r="M58" s="55"/>
      <c r="N58" s="55"/>
      <c r="O58" s="33" t="s">
        <v>128</v>
      </c>
      <c r="P58" s="33" t="s">
        <v>142</v>
      </c>
    </row>
    <row r="59" spans="1:16" s="54" customFormat="1" ht="51.75" customHeight="1" thickBot="1">
      <c r="A59" s="1">
        <v>45</v>
      </c>
      <c r="B59" s="6" t="s">
        <v>2</v>
      </c>
      <c r="C59" s="24" t="s">
        <v>41</v>
      </c>
      <c r="D59" s="24"/>
      <c r="E59" s="24">
        <v>1972</v>
      </c>
      <c r="F59" s="7">
        <v>56</v>
      </c>
      <c r="G59" s="30">
        <v>20056</v>
      </c>
      <c r="H59" s="26">
        <f>G59*88%</f>
        <v>17649.28</v>
      </c>
      <c r="I59" s="31">
        <f t="shared" si="5"/>
        <v>2406.720000000001</v>
      </c>
      <c r="J59" s="4" t="s">
        <v>143</v>
      </c>
      <c r="K59" s="55">
        <v>39400</v>
      </c>
      <c r="L59" s="32" t="s">
        <v>135</v>
      </c>
      <c r="M59" s="55"/>
      <c r="N59" s="55"/>
      <c r="O59" s="33" t="s">
        <v>128</v>
      </c>
      <c r="P59" s="33" t="s">
        <v>142</v>
      </c>
    </row>
    <row r="60" spans="1:16" s="54" customFormat="1" ht="51.75" customHeight="1" thickBot="1">
      <c r="A60" s="1">
        <v>46</v>
      </c>
      <c r="B60" s="6" t="s">
        <v>2</v>
      </c>
      <c r="C60" s="24" t="s">
        <v>42</v>
      </c>
      <c r="D60" s="24"/>
      <c r="E60" s="24">
        <v>1972</v>
      </c>
      <c r="F60" s="7">
        <v>56</v>
      </c>
      <c r="G60" s="30">
        <v>20056</v>
      </c>
      <c r="H60" s="26">
        <f>G60*88%</f>
        <v>17649.28</v>
      </c>
      <c r="I60" s="31">
        <f t="shared" si="5"/>
        <v>2406.720000000001</v>
      </c>
      <c r="J60" s="4" t="s">
        <v>143</v>
      </c>
      <c r="K60" s="55">
        <v>39400</v>
      </c>
      <c r="L60" s="32" t="s">
        <v>135</v>
      </c>
      <c r="M60" s="55"/>
      <c r="N60" s="55"/>
      <c r="O60" s="33" t="s">
        <v>128</v>
      </c>
      <c r="P60" s="33" t="s">
        <v>142</v>
      </c>
    </row>
    <row r="61" spans="1:16" s="54" customFormat="1" ht="51.75" customHeight="1" thickBot="1">
      <c r="A61" s="1">
        <v>47</v>
      </c>
      <c r="B61" s="6" t="s">
        <v>2</v>
      </c>
      <c r="C61" s="24" t="s">
        <v>43</v>
      </c>
      <c r="D61" s="24"/>
      <c r="E61" s="24">
        <v>1964</v>
      </c>
      <c r="F61" s="7">
        <v>39.9</v>
      </c>
      <c r="G61" s="30">
        <v>87906</v>
      </c>
      <c r="H61" s="31">
        <f>G61</f>
        <v>87906</v>
      </c>
      <c r="I61" s="31">
        <f t="shared" si="5"/>
        <v>0</v>
      </c>
      <c r="J61" s="4" t="s">
        <v>143</v>
      </c>
      <c r="K61" s="55">
        <v>39400</v>
      </c>
      <c r="L61" s="32" t="s">
        <v>135</v>
      </c>
      <c r="M61" s="55"/>
      <c r="N61" s="55"/>
      <c r="O61" s="33" t="s">
        <v>128</v>
      </c>
      <c r="P61" s="33" t="s">
        <v>142</v>
      </c>
    </row>
    <row r="62" spans="1:16" s="54" customFormat="1" ht="51.75" customHeight="1" thickBot="1">
      <c r="A62" s="1">
        <v>48</v>
      </c>
      <c r="B62" s="6" t="s">
        <v>2</v>
      </c>
      <c r="C62" s="24" t="s">
        <v>44</v>
      </c>
      <c r="D62" s="24"/>
      <c r="E62" s="24">
        <v>1964</v>
      </c>
      <c r="F62" s="7">
        <v>39.9</v>
      </c>
      <c r="G62" s="30">
        <v>44401.5</v>
      </c>
      <c r="H62" s="31">
        <f>G62</f>
        <v>44401.5</v>
      </c>
      <c r="I62" s="31">
        <f t="shared" si="5"/>
        <v>0</v>
      </c>
      <c r="J62" s="4" t="s">
        <v>143</v>
      </c>
      <c r="K62" s="55">
        <v>39400</v>
      </c>
      <c r="L62" s="32" t="s">
        <v>135</v>
      </c>
      <c r="M62" s="55"/>
      <c r="N62" s="55"/>
      <c r="O62" s="33" t="s">
        <v>128</v>
      </c>
      <c r="P62" s="33" t="s">
        <v>142</v>
      </c>
    </row>
    <row r="63" spans="1:16" s="54" customFormat="1" ht="51.75" customHeight="1" thickBot="1">
      <c r="A63" s="1">
        <v>49</v>
      </c>
      <c r="B63" s="6" t="s">
        <v>2</v>
      </c>
      <c r="C63" s="24" t="s">
        <v>45</v>
      </c>
      <c r="D63" s="24"/>
      <c r="E63" s="24">
        <v>1964</v>
      </c>
      <c r="F63" s="7">
        <v>39.9</v>
      </c>
      <c r="G63" s="30">
        <v>44401.5</v>
      </c>
      <c r="H63" s="31">
        <f>G63</f>
        <v>44401.5</v>
      </c>
      <c r="I63" s="31">
        <f t="shared" si="5"/>
        <v>0</v>
      </c>
      <c r="J63" s="4" t="s">
        <v>143</v>
      </c>
      <c r="K63" s="55">
        <v>39400</v>
      </c>
      <c r="L63" s="32" t="s">
        <v>135</v>
      </c>
      <c r="M63" s="55"/>
      <c r="N63" s="55"/>
      <c r="O63" s="33" t="s">
        <v>128</v>
      </c>
      <c r="P63" s="33" t="s">
        <v>142</v>
      </c>
    </row>
    <row r="64" spans="1:16" s="54" customFormat="1" ht="51.75" customHeight="1" thickBot="1">
      <c r="A64" s="1">
        <v>50</v>
      </c>
      <c r="B64" s="6" t="s">
        <v>2</v>
      </c>
      <c r="C64" s="24" t="s">
        <v>46</v>
      </c>
      <c r="D64" s="24"/>
      <c r="E64" s="24">
        <v>1964</v>
      </c>
      <c r="F64" s="7">
        <v>68.7</v>
      </c>
      <c r="G64" s="30">
        <v>79384.5</v>
      </c>
      <c r="H64" s="31">
        <f>G64</f>
        <v>79384.5</v>
      </c>
      <c r="I64" s="31">
        <f t="shared" si="5"/>
        <v>0</v>
      </c>
      <c r="J64" s="4" t="s">
        <v>143</v>
      </c>
      <c r="K64" s="55">
        <v>39400</v>
      </c>
      <c r="L64" s="32" t="s">
        <v>135</v>
      </c>
      <c r="M64" s="55"/>
      <c r="N64" s="55"/>
      <c r="O64" s="33" t="s">
        <v>128</v>
      </c>
      <c r="P64" s="33" t="s">
        <v>142</v>
      </c>
    </row>
    <row r="65" spans="1:16" s="54" customFormat="1" ht="51.75" customHeight="1" thickBot="1">
      <c r="A65" s="1">
        <v>51</v>
      </c>
      <c r="B65" s="6" t="s">
        <v>2</v>
      </c>
      <c r="C65" s="24" t="s">
        <v>47</v>
      </c>
      <c r="D65" s="24"/>
      <c r="E65" s="24">
        <v>1995</v>
      </c>
      <c r="F65" s="7">
        <v>82.5</v>
      </c>
      <c r="G65" s="30">
        <v>175812</v>
      </c>
      <c r="H65" s="26">
        <f>G65*42%</f>
        <v>73841.04</v>
      </c>
      <c r="I65" s="31">
        <f t="shared" si="5"/>
        <v>101970.96</v>
      </c>
      <c r="J65" s="4" t="s">
        <v>143</v>
      </c>
      <c r="K65" s="55">
        <v>39400</v>
      </c>
      <c r="L65" s="32" t="s">
        <v>135</v>
      </c>
      <c r="M65" s="55"/>
      <c r="N65" s="55"/>
      <c r="O65" s="33" t="s">
        <v>128</v>
      </c>
      <c r="P65" s="33" t="s">
        <v>142</v>
      </c>
    </row>
    <row r="66" spans="1:16" s="54" customFormat="1" ht="51.75" customHeight="1" thickBot="1">
      <c r="A66" s="1">
        <v>52</v>
      </c>
      <c r="B66" s="6" t="s">
        <v>2</v>
      </c>
      <c r="C66" s="24" t="s">
        <v>48</v>
      </c>
      <c r="D66" s="24"/>
      <c r="E66" s="24">
        <v>1968</v>
      </c>
      <c r="F66" s="7">
        <v>39.9</v>
      </c>
      <c r="G66" s="30">
        <v>44401.5</v>
      </c>
      <c r="H66" s="26">
        <f>G66*96%</f>
        <v>42625.439999999995</v>
      </c>
      <c r="I66" s="31">
        <f t="shared" si="5"/>
        <v>1776.060000000005</v>
      </c>
      <c r="J66" s="4" t="s">
        <v>143</v>
      </c>
      <c r="K66" s="55">
        <v>39400</v>
      </c>
      <c r="L66" s="32" t="s">
        <v>135</v>
      </c>
      <c r="M66" s="55"/>
      <c r="N66" s="55"/>
      <c r="O66" s="33" t="s">
        <v>128</v>
      </c>
      <c r="P66" s="33" t="s">
        <v>142</v>
      </c>
    </row>
    <row r="67" spans="1:16" s="54" customFormat="1" ht="51.75" customHeight="1" thickBot="1">
      <c r="A67" s="1">
        <v>53</v>
      </c>
      <c r="B67" s="6" t="s">
        <v>2</v>
      </c>
      <c r="C67" s="24" t="s">
        <v>49</v>
      </c>
      <c r="D67" s="24"/>
      <c r="E67" s="24">
        <v>1965</v>
      </c>
      <c r="F67" s="7">
        <v>39.9</v>
      </c>
      <c r="G67" s="30">
        <v>44401.5</v>
      </c>
      <c r="H67" s="26">
        <f>G67*42%</f>
        <v>18648.63</v>
      </c>
      <c r="I67" s="31">
        <f t="shared" si="5"/>
        <v>25752.87</v>
      </c>
      <c r="J67" s="4" t="s">
        <v>143</v>
      </c>
      <c r="K67" s="55">
        <v>39400</v>
      </c>
      <c r="L67" s="32" t="s">
        <v>135</v>
      </c>
      <c r="M67" s="55"/>
      <c r="N67" s="55"/>
      <c r="O67" s="33" t="s">
        <v>128</v>
      </c>
      <c r="P67" s="33" t="s">
        <v>142</v>
      </c>
    </row>
    <row r="68" spans="1:16" s="54" customFormat="1" ht="51.75" customHeight="1" thickBot="1">
      <c r="A68" s="1">
        <v>54</v>
      </c>
      <c r="B68" s="6" t="s">
        <v>2</v>
      </c>
      <c r="C68" s="24" t="s">
        <v>50</v>
      </c>
      <c r="D68" s="24"/>
      <c r="E68" s="24">
        <v>1968</v>
      </c>
      <c r="F68" s="7">
        <v>47.9</v>
      </c>
      <c r="G68" s="30">
        <v>87009</v>
      </c>
      <c r="H68" s="26">
        <f>G68*96%</f>
        <v>83528.64</v>
      </c>
      <c r="I68" s="31">
        <f t="shared" si="5"/>
        <v>3480.3600000000006</v>
      </c>
      <c r="J68" s="4" t="s">
        <v>143</v>
      </c>
      <c r="K68" s="55">
        <v>39400</v>
      </c>
      <c r="L68" s="32" t="s">
        <v>135</v>
      </c>
      <c r="M68" s="55"/>
      <c r="N68" s="55"/>
      <c r="O68" s="33" t="s">
        <v>128</v>
      </c>
      <c r="P68" s="33" t="s">
        <v>142</v>
      </c>
    </row>
    <row r="69" spans="1:16" s="54" customFormat="1" ht="51.75" customHeight="1" thickBot="1">
      <c r="A69" s="1">
        <v>55</v>
      </c>
      <c r="B69" s="6" t="s">
        <v>2</v>
      </c>
      <c r="C69" s="24" t="s">
        <v>177</v>
      </c>
      <c r="D69" s="24"/>
      <c r="E69" s="24">
        <v>1964</v>
      </c>
      <c r="F69" s="7">
        <v>39.9</v>
      </c>
      <c r="G69" s="30">
        <v>44401.5</v>
      </c>
      <c r="H69" s="31">
        <f>G69</f>
        <v>44401.5</v>
      </c>
      <c r="I69" s="31">
        <f>G69-H69</f>
        <v>0</v>
      </c>
      <c r="J69" s="4" t="s">
        <v>143</v>
      </c>
      <c r="K69" s="55">
        <v>39400</v>
      </c>
      <c r="L69" s="32" t="s">
        <v>135</v>
      </c>
      <c r="M69" s="55"/>
      <c r="N69" s="55"/>
      <c r="O69" s="33" t="s">
        <v>128</v>
      </c>
      <c r="P69" s="33" t="s">
        <v>142</v>
      </c>
    </row>
    <row r="70" spans="1:16" s="54" customFormat="1" ht="51.75" customHeight="1" thickBot="1">
      <c r="A70" s="1">
        <v>56</v>
      </c>
      <c r="B70" s="6" t="s">
        <v>2</v>
      </c>
      <c r="C70" s="24" t="s">
        <v>51</v>
      </c>
      <c r="D70" s="24"/>
      <c r="E70" s="24">
        <v>1964</v>
      </c>
      <c r="F70" s="7">
        <v>39.9</v>
      </c>
      <c r="G70" s="30">
        <v>44401.5</v>
      </c>
      <c r="H70" s="31">
        <f>G70</f>
        <v>44401.5</v>
      </c>
      <c r="I70" s="31">
        <f t="shared" si="5"/>
        <v>0</v>
      </c>
      <c r="J70" s="4" t="s">
        <v>143</v>
      </c>
      <c r="K70" s="55">
        <v>39400</v>
      </c>
      <c r="L70" s="32" t="s">
        <v>135</v>
      </c>
      <c r="M70" s="55"/>
      <c r="N70" s="55"/>
      <c r="O70" s="33" t="s">
        <v>128</v>
      </c>
      <c r="P70" s="33" t="s">
        <v>142</v>
      </c>
    </row>
    <row r="71" spans="1:16" s="54" customFormat="1" ht="51.75" customHeight="1" thickBot="1">
      <c r="A71" s="1">
        <v>57</v>
      </c>
      <c r="B71" s="6" t="s">
        <v>2</v>
      </c>
      <c r="C71" s="24" t="s">
        <v>52</v>
      </c>
      <c r="D71" s="24"/>
      <c r="E71" s="24">
        <v>1970</v>
      </c>
      <c r="F71" s="7">
        <v>68.7</v>
      </c>
      <c r="G71" s="30">
        <v>67275</v>
      </c>
      <c r="H71" s="26">
        <f>G71*92%</f>
        <v>61893</v>
      </c>
      <c r="I71" s="31">
        <f t="shared" si="5"/>
        <v>5382</v>
      </c>
      <c r="J71" s="4" t="s">
        <v>143</v>
      </c>
      <c r="K71" s="55">
        <v>39400</v>
      </c>
      <c r="L71" s="32" t="s">
        <v>135</v>
      </c>
      <c r="M71" s="55"/>
      <c r="N71" s="55"/>
      <c r="O71" s="33" t="s">
        <v>128</v>
      </c>
      <c r="P71" s="33" t="s">
        <v>142</v>
      </c>
    </row>
    <row r="72" spans="1:16" s="54" customFormat="1" ht="51.75" customHeight="1" thickBot="1">
      <c r="A72" s="1">
        <v>58</v>
      </c>
      <c r="B72" s="6" t="s">
        <v>2</v>
      </c>
      <c r="C72" s="24" t="s">
        <v>53</v>
      </c>
      <c r="D72" s="24"/>
      <c r="E72" s="24">
        <v>1974</v>
      </c>
      <c r="F72" s="7">
        <v>47.9</v>
      </c>
      <c r="G72" s="30">
        <v>44401.5</v>
      </c>
      <c r="H72" s="26">
        <f>G72*82%</f>
        <v>36409.229999999996</v>
      </c>
      <c r="I72" s="31">
        <f t="shared" si="5"/>
        <v>7992.270000000004</v>
      </c>
      <c r="J72" s="4" t="s">
        <v>143</v>
      </c>
      <c r="K72" s="55">
        <v>39400</v>
      </c>
      <c r="L72" s="32" t="s">
        <v>135</v>
      </c>
      <c r="M72" s="55"/>
      <c r="N72" s="55"/>
      <c r="O72" s="33" t="s">
        <v>128</v>
      </c>
      <c r="P72" s="33" t="s">
        <v>142</v>
      </c>
    </row>
    <row r="73" spans="1:16" s="54" customFormat="1" ht="51.75" customHeight="1" thickBot="1">
      <c r="A73" s="1">
        <v>59</v>
      </c>
      <c r="B73" s="6" t="s">
        <v>2</v>
      </c>
      <c r="C73" s="24" t="s">
        <v>108</v>
      </c>
      <c r="D73" s="24"/>
      <c r="E73" s="24">
        <v>1979</v>
      </c>
      <c r="F73" s="7">
        <v>62.5</v>
      </c>
      <c r="G73" s="30">
        <v>135447</v>
      </c>
      <c r="H73" s="26">
        <f>G73*74/100</f>
        <v>100230.78</v>
      </c>
      <c r="I73" s="31">
        <f t="shared" si="5"/>
        <v>35216.22</v>
      </c>
      <c r="J73" s="4" t="s">
        <v>143</v>
      </c>
      <c r="K73" s="55">
        <v>39400</v>
      </c>
      <c r="L73" s="32" t="s">
        <v>135</v>
      </c>
      <c r="M73" s="55"/>
      <c r="N73" s="55"/>
      <c r="O73" s="33" t="s">
        <v>128</v>
      </c>
      <c r="P73" s="33" t="s">
        <v>142</v>
      </c>
    </row>
    <row r="74" spans="1:16" s="54" customFormat="1" ht="51.75" customHeight="1" thickBot="1">
      <c r="A74" s="1">
        <v>60</v>
      </c>
      <c r="B74" s="6" t="s">
        <v>2</v>
      </c>
      <c r="C74" s="24" t="s">
        <v>54</v>
      </c>
      <c r="D74" s="24"/>
      <c r="E74" s="24">
        <v>1979</v>
      </c>
      <c r="F74" s="7">
        <v>62.5</v>
      </c>
      <c r="G74" s="30">
        <v>135447</v>
      </c>
      <c r="H74" s="26">
        <f>G74*74/100</f>
        <v>100230.78</v>
      </c>
      <c r="I74" s="31">
        <f t="shared" si="5"/>
        <v>35216.22</v>
      </c>
      <c r="J74" s="4" t="s">
        <v>143</v>
      </c>
      <c r="K74" s="55">
        <v>39400</v>
      </c>
      <c r="L74" s="32" t="s">
        <v>135</v>
      </c>
      <c r="M74" s="55"/>
      <c r="N74" s="55"/>
      <c r="O74" s="33" t="s">
        <v>128</v>
      </c>
      <c r="P74" s="33" t="s">
        <v>142</v>
      </c>
    </row>
    <row r="75" spans="1:16" s="54" customFormat="1" ht="51.75" customHeight="1" thickBot="1">
      <c r="A75" s="1">
        <v>61</v>
      </c>
      <c r="B75" s="6" t="s">
        <v>2</v>
      </c>
      <c r="C75" s="24" t="s">
        <v>55</v>
      </c>
      <c r="D75" s="24"/>
      <c r="E75" s="24">
        <v>1967</v>
      </c>
      <c r="F75" s="7">
        <v>78</v>
      </c>
      <c r="G75" s="30">
        <v>88803</v>
      </c>
      <c r="H75" s="26">
        <f>G75*98/100</f>
        <v>87026.94</v>
      </c>
      <c r="I75" s="31">
        <f t="shared" si="5"/>
        <v>1776.0599999999977</v>
      </c>
      <c r="J75" s="4" t="s">
        <v>143</v>
      </c>
      <c r="K75" s="55">
        <v>39400</v>
      </c>
      <c r="L75" s="32" t="s">
        <v>135</v>
      </c>
      <c r="M75" s="55"/>
      <c r="N75" s="55"/>
      <c r="O75" s="33" t="s">
        <v>128</v>
      </c>
      <c r="P75" s="33" t="s">
        <v>142</v>
      </c>
    </row>
    <row r="76" spans="1:16" s="54" customFormat="1" ht="51.75" customHeight="1" thickBot="1">
      <c r="A76" s="1">
        <v>62</v>
      </c>
      <c r="B76" s="6" t="s">
        <v>2</v>
      </c>
      <c r="C76" s="24" t="s">
        <v>56</v>
      </c>
      <c r="D76" s="24"/>
      <c r="E76" s="24">
        <v>1967</v>
      </c>
      <c r="F76" s="7">
        <v>47.9</v>
      </c>
      <c r="G76" s="30">
        <v>44401.5</v>
      </c>
      <c r="H76" s="26">
        <f>G76*98/100</f>
        <v>43513.47</v>
      </c>
      <c r="I76" s="31">
        <f t="shared" si="5"/>
        <v>888.0299999999988</v>
      </c>
      <c r="J76" s="4" t="s">
        <v>143</v>
      </c>
      <c r="K76" s="55">
        <v>39400</v>
      </c>
      <c r="L76" s="32" t="s">
        <v>135</v>
      </c>
      <c r="M76" s="55"/>
      <c r="N76" s="55"/>
      <c r="O76" s="33" t="s">
        <v>128</v>
      </c>
      <c r="P76" s="33" t="s">
        <v>142</v>
      </c>
    </row>
    <row r="77" spans="1:16" s="54" customFormat="1" ht="51.75" customHeight="1" thickBot="1">
      <c r="A77" s="1">
        <v>63</v>
      </c>
      <c r="B77" s="6" t="s">
        <v>2</v>
      </c>
      <c r="C77" s="24" t="s">
        <v>57</v>
      </c>
      <c r="D77" s="24"/>
      <c r="E77" s="24">
        <v>1973</v>
      </c>
      <c r="F77" s="7">
        <v>47.9</v>
      </c>
      <c r="G77" s="30">
        <v>74451</v>
      </c>
      <c r="H77" s="26">
        <f>G77*86/100</f>
        <v>64027.86</v>
      </c>
      <c r="I77" s="31">
        <f t="shared" si="5"/>
        <v>10423.14</v>
      </c>
      <c r="J77" s="4" t="s">
        <v>143</v>
      </c>
      <c r="K77" s="55">
        <v>39400</v>
      </c>
      <c r="L77" s="32" t="s">
        <v>135</v>
      </c>
      <c r="M77" s="55"/>
      <c r="N77" s="55"/>
      <c r="O77" s="33" t="s">
        <v>128</v>
      </c>
      <c r="P77" s="33" t="s">
        <v>142</v>
      </c>
    </row>
    <row r="78" spans="1:16" s="54" customFormat="1" ht="51.75" customHeight="1" thickBot="1">
      <c r="A78" s="1">
        <v>64</v>
      </c>
      <c r="B78" s="6" t="s">
        <v>2</v>
      </c>
      <c r="C78" s="24" t="s">
        <v>58</v>
      </c>
      <c r="D78" s="24"/>
      <c r="E78" s="24">
        <v>1973</v>
      </c>
      <c r="F78" s="7">
        <v>47.9</v>
      </c>
      <c r="G78" s="30">
        <v>74451</v>
      </c>
      <c r="H78" s="26">
        <f>G78*86/100</f>
        <v>64027.86</v>
      </c>
      <c r="I78" s="31">
        <f t="shared" si="5"/>
        <v>10423.14</v>
      </c>
      <c r="J78" s="4" t="s">
        <v>143</v>
      </c>
      <c r="K78" s="55">
        <v>39400</v>
      </c>
      <c r="L78" s="32" t="s">
        <v>135</v>
      </c>
      <c r="M78" s="55"/>
      <c r="N78" s="55"/>
      <c r="O78" s="33" t="s">
        <v>128</v>
      </c>
      <c r="P78" s="33" t="s">
        <v>142</v>
      </c>
    </row>
    <row r="79" spans="1:16" s="54" customFormat="1" ht="51.75" customHeight="1" thickBot="1">
      <c r="A79" s="1">
        <v>65</v>
      </c>
      <c r="B79" s="6" t="s">
        <v>11</v>
      </c>
      <c r="C79" s="24" t="s">
        <v>59</v>
      </c>
      <c r="D79" s="24"/>
      <c r="E79" s="24">
        <v>1969</v>
      </c>
      <c r="F79" s="7">
        <v>36</v>
      </c>
      <c r="G79" s="30">
        <v>54717</v>
      </c>
      <c r="H79" s="26">
        <f>G79*94/100</f>
        <v>51433.98</v>
      </c>
      <c r="I79" s="31">
        <f t="shared" si="5"/>
        <v>3283.019999999997</v>
      </c>
      <c r="J79" s="4" t="s">
        <v>143</v>
      </c>
      <c r="K79" s="55">
        <v>39400</v>
      </c>
      <c r="L79" s="32" t="s">
        <v>135</v>
      </c>
      <c r="M79" s="55"/>
      <c r="N79" s="55"/>
      <c r="O79" s="33" t="s">
        <v>128</v>
      </c>
      <c r="P79" s="33" t="s">
        <v>142</v>
      </c>
    </row>
    <row r="80" spans="1:16" s="54" customFormat="1" ht="51.75" customHeight="1" thickBot="1">
      <c r="A80" s="1">
        <v>66</v>
      </c>
      <c r="B80" s="6" t="s">
        <v>11</v>
      </c>
      <c r="C80" s="24" t="s">
        <v>60</v>
      </c>
      <c r="D80" s="24"/>
      <c r="E80" s="24">
        <v>1969</v>
      </c>
      <c r="F80" s="7">
        <v>36</v>
      </c>
      <c r="G80" s="30">
        <v>54717</v>
      </c>
      <c r="H80" s="26">
        <f>G80*92/100</f>
        <v>50339.64</v>
      </c>
      <c r="I80" s="31">
        <f t="shared" si="5"/>
        <v>4377.360000000001</v>
      </c>
      <c r="J80" s="4" t="s">
        <v>143</v>
      </c>
      <c r="K80" s="55">
        <v>39400</v>
      </c>
      <c r="L80" s="32" t="s">
        <v>135</v>
      </c>
      <c r="M80" s="55"/>
      <c r="N80" s="55"/>
      <c r="O80" s="33" t="s">
        <v>128</v>
      </c>
      <c r="P80" s="33" t="s">
        <v>142</v>
      </c>
    </row>
    <row r="81" spans="1:16" s="54" customFormat="1" ht="51.75" customHeight="1" thickBot="1">
      <c r="A81" s="1">
        <v>67</v>
      </c>
      <c r="B81" s="6" t="s">
        <v>12</v>
      </c>
      <c r="C81" s="24" t="s">
        <v>61</v>
      </c>
      <c r="D81" s="24"/>
      <c r="E81" s="24">
        <v>1970</v>
      </c>
      <c r="F81" s="7">
        <v>47.9</v>
      </c>
      <c r="G81" s="30">
        <v>74451</v>
      </c>
      <c r="H81" s="26">
        <f>G81*92/100</f>
        <v>68494.92</v>
      </c>
      <c r="I81" s="31">
        <f t="shared" si="5"/>
        <v>5956.080000000002</v>
      </c>
      <c r="J81" s="4" t="s">
        <v>143</v>
      </c>
      <c r="K81" s="55">
        <v>39400</v>
      </c>
      <c r="L81" s="32" t="s">
        <v>135</v>
      </c>
      <c r="M81" s="55"/>
      <c r="N81" s="55"/>
      <c r="O81" s="33" t="s">
        <v>128</v>
      </c>
      <c r="P81" s="33" t="s">
        <v>142</v>
      </c>
    </row>
    <row r="82" spans="1:16" s="54" customFormat="1" ht="51.75" customHeight="1" thickBot="1">
      <c r="A82" s="1">
        <v>68</v>
      </c>
      <c r="B82" s="6" t="s">
        <v>12</v>
      </c>
      <c r="C82" s="24" t="s">
        <v>62</v>
      </c>
      <c r="D82" s="24"/>
      <c r="E82" s="24">
        <v>1970</v>
      </c>
      <c r="F82" s="7">
        <v>47.9</v>
      </c>
      <c r="G82" s="30">
        <v>74451</v>
      </c>
      <c r="H82" s="26">
        <f>G82*92/100</f>
        <v>68494.92</v>
      </c>
      <c r="I82" s="31">
        <f t="shared" si="5"/>
        <v>5956.080000000002</v>
      </c>
      <c r="J82" s="4" t="s">
        <v>143</v>
      </c>
      <c r="K82" s="55">
        <v>39400</v>
      </c>
      <c r="L82" s="32" t="s">
        <v>135</v>
      </c>
      <c r="M82" s="55"/>
      <c r="N82" s="55"/>
      <c r="O82" s="33" t="s">
        <v>128</v>
      </c>
      <c r="P82" s="33" t="s">
        <v>142</v>
      </c>
    </row>
    <row r="83" spans="1:16" s="54" customFormat="1" ht="51.75" customHeight="1" thickBot="1">
      <c r="A83" s="1">
        <v>69</v>
      </c>
      <c r="B83" s="6" t="s">
        <v>12</v>
      </c>
      <c r="C83" s="24" t="s">
        <v>63</v>
      </c>
      <c r="D83" s="24"/>
      <c r="E83" s="24">
        <v>1970</v>
      </c>
      <c r="F83" s="7">
        <v>39.9</v>
      </c>
      <c r="G83" s="30">
        <v>39243.75</v>
      </c>
      <c r="H83" s="26">
        <f>G83*92/100</f>
        <v>36104.25</v>
      </c>
      <c r="I83" s="31">
        <f t="shared" si="5"/>
        <v>3139.5</v>
      </c>
      <c r="J83" s="4" t="s">
        <v>143</v>
      </c>
      <c r="K83" s="55">
        <v>39400</v>
      </c>
      <c r="L83" s="32" t="s">
        <v>135</v>
      </c>
      <c r="M83" s="55"/>
      <c r="N83" s="55"/>
      <c r="O83" s="33" t="s">
        <v>128</v>
      </c>
      <c r="P83" s="33" t="s">
        <v>142</v>
      </c>
    </row>
    <row r="84" spans="1:16" s="54" customFormat="1" ht="51.75" customHeight="1" thickBot="1">
      <c r="A84" s="1">
        <v>70</v>
      </c>
      <c r="B84" s="6" t="s">
        <v>12</v>
      </c>
      <c r="C84" s="24" t="s">
        <v>112</v>
      </c>
      <c r="D84" s="24"/>
      <c r="E84" s="24">
        <v>1970</v>
      </c>
      <c r="F84" s="7">
        <v>39.9</v>
      </c>
      <c r="G84" s="30">
        <v>39243.75</v>
      </c>
      <c r="H84" s="26">
        <f>G84*92/100</f>
        <v>36104.25</v>
      </c>
      <c r="I84" s="31">
        <f t="shared" si="5"/>
        <v>3139.5</v>
      </c>
      <c r="J84" s="4" t="s">
        <v>143</v>
      </c>
      <c r="K84" s="55">
        <v>39400</v>
      </c>
      <c r="L84" s="32" t="s">
        <v>135</v>
      </c>
      <c r="M84" s="55"/>
      <c r="N84" s="55"/>
      <c r="O84" s="33" t="s">
        <v>128</v>
      </c>
      <c r="P84" s="33" t="s">
        <v>142</v>
      </c>
    </row>
    <row r="85" spans="1:16" s="54" customFormat="1" ht="51.75" customHeight="1" thickBot="1">
      <c r="A85" s="1">
        <v>71</v>
      </c>
      <c r="B85" s="6" t="s">
        <v>12</v>
      </c>
      <c r="C85" s="24" t="s">
        <v>64</v>
      </c>
      <c r="D85" s="24"/>
      <c r="E85" s="24">
        <v>1967</v>
      </c>
      <c r="F85" s="7">
        <v>39.9</v>
      </c>
      <c r="G85" s="30">
        <v>88354.5</v>
      </c>
      <c r="H85" s="26">
        <f>G85*98/100</f>
        <v>86587.41</v>
      </c>
      <c r="I85" s="31">
        <f t="shared" si="5"/>
        <v>1767.0899999999965</v>
      </c>
      <c r="J85" s="4" t="s">
        <v>143</v>
      </c>
      <c r="K85" s="55">
        <v>39400</v>
      </c>
      <c r="L85" s="32" t="s">
        <v>135</v>
      </c>
      <c r="M85" s="55"/>
      <c r="N85" s="55"/>
      <c r="O85" s="33" t="s">
        <v>128</v>
      </c>
      <c r="P85" s="33" t="s">
        <v>142</v>
      </c>
    </row>
    <row r="86" spans="1:16" s="54" customFormat="1" ht="51.75" customHeight="1" thickBot="1">
      <c r="A86" s="1">
        <v>72</v>
      </c>
      <c r="B86" s="6" t="s">
        <v>12</v>
      </c>
      <c r="C86" s="24" t="s">
        <v>65</v>
      </c>
      <c r="D86" s="24"/>
      <c r="E86" s="24">
        <v>1967</v>
      </c>
      <c r="F86" s="7">
        <v>39.9</v>
      </c>
      <c r="G86" s="30">
        <v>44401.5</v>
      </c>
      <c r="H86" s="26">
        <f>G86*98/100</f>
        <v>43513.47</v>
      </c>
      <c r="I86" s="31">
        <f t="shared" si="5"/>
        <v>888.0299999999988</v>
      </c>
      <c r="J86" s="4" t="s">
        <v>143</v>
      </c>
      <c r="K86" s="55">
        <v>39400</v>
      </c>
      <c r="L86" s="32" t="s">
        <v>135</v>
      </c>
      <c r="M86" s="55"/>
      <c r="N86" s="55"/>
      <c r="O86" s="33" t="s">
        <v>128</v>
      </c>
      <c r="P86" s="33" t="s">
        <v>142</v>
      </c>
    </row>
    <row r="87" spans="1:16" s="54" customFormat="1" ht="51.75" customHeight="1" thickBot="1">
      <c r="A87" s="1">
        <v>73</v>
      </c>
      <c r="B87" s="6" t="s">
        <v>12</v>
      </c>
      <c r="C87" s="24" t="s">
        <v>66</v>
      </c>
      <c r="D87" s="24"/>
      <c r="E87" s="24">
        <v>1967</v>
      </c>
      <c r="F87" s="7">
        <v>47.9</v>
      </c>
      <c r="G87" s="30">
        <v>88354.5</v>
      </c>
      <c r="H87" s="26">
        <f>G87*98/100</f>
        <v>86587.41</v>
      </c>
      <c r="I87" s="31">
        <f t="shared" si="5"/>
        <v>1767.0899999999965</v>
      </c>
      <c r="J87" s="4" t="s">
        <v>143</v>
      </c>
      <c r="K87" s="55">
        <v>39400</v>
      </c>
      <c r="L87" s="32" t="s">
        <v>135</v>
      </c>
      <c r="M87" s="55"/>
      <c r="N87" s="55"/>
      <c r="O87" s="33" t="s">
        <v>128</v>
      </c>
      <c r="P87" s="33" t="s">
        <v>142</v>
      </c>
    </row>
    <row r="88" spans="1:16" s="54" customFormat="1" ht="51.75" customHeight="1" thickBot="1">
      <c r="A88" s="1">
        <v>74</v>
      </c>
      <c r="B88" s="6" t="s">
        <v>12</v>
      </c>
      <c r="C88" s="24" t="s">
        <v>67</v>
      </c>
      <c r="D88" s="24"/>
      <c r="E88" s="24">
        <v>1967</v>
      </c>
      <c r="F88" s="7">
        <v>39.9</v>
      </c>
      <c r="G88" s="30">
        <v>44401.5</v>
      </c>
      <c r="H88" s="26">
        <f>G88*98/100</f>
        <v>43513.47</v>
      </c>
      <c r="I88" s="31">
        <f t="shared" si="5"/>
        <v>888.0299999999988</v>
      </c>
      <c r="J88" s="4" t="s">
        <v>143</v>
      </c>
      <c r="K88" s="55">
        <v>39400</v>
      </c>
      <c r="L88" s="32" t="s">
        <v>135</v>
      </c>
      <c r="M88" s="55"/>
      <c r="N88" s="55"/>
      <c r="O88" s="33" t="s">
        <v>128</v>
      </c>
      <c r="P88" s="33" t="s">
        <v>142</v>
      </c>
    </row>
    <row r="89" spans="1:16" s="54" customFormat="1" ht="51.75" customHeight="1" thickBot="1">
      <c r="A89" s="1">
        <v>75</v>
      </c>
      <c r="B89" s="6" t="s">
        <v>12</v>
      </c>
      <c r="C89" s="24" t="s">
        <v>68</v>
      </c>
      <c r="D89" s="24"/>
      <c r="E89" s="24">
        <v>1967</v>
      </c>
      <c r="F89" s="7">
        <v>39.9</v>
      </c>
      <c r="G89" s="30">
        <v>44401.5</v>
      </c>
      <c r="H89" s="26">
        <f>G89*98/100</f>
        <v>43513.47</v>
      </c>
      <c r="I89" s="31">
        <f t="shared" si="5"/>
        <v>888.0299999999988</v>
      </c>
      <c r="J89" s="4" t="s">
        <v>143</v>
      </c>
      <c r="K89" s="55">
        <v>39400</v>
      </c>
      <c r="L89" s="32" t="s">
        <v>135</v>
      </c>
      <c r="M89" s="55"/>
      <c r="N89" s="55"/>
      <c r="O89" s="33" t="s">
        <v>128</v>
      </c>
      <c r="P89" s="33" t="s">
        <v>142</v>
      </c>
    </row>
    <row r="90" spans="1:16" s="54" customFormat="1" ht="51.75" customHeight="1" thickBot="1">
      <c r="A90" s="1">
        <v>76</v>
      </c>
      <c r="B90" s="6" t="s">
        <v>12</v>
      </c>
      <c r="C90" s="24" t="s">
        <v>69</v>
      </c>
      <c r="D90" s="24"/>
      <c r="E90" s="24">
        <v>1969</v>
      </c>
      <c r="F90" s="7">
        <v>39.9</v>
      </c>
      <c r="G90" s="30">
        <v>44401.5</v>
      </c>
      <c r="H90" s="26">
        <f>G90*94/100</f>
        <v>41737.41</v>
      </c>
      <c r="I90" s="31">
        <f t="shared" si="5"/>
        <v>2664.0899999999965</v>
      </c>
      <c r="J90" s="4" t="s">
        <v>143</v>
      </c>
      <c r="K90" s="55">
        <v>39400</v>
      </c>
      <c r="L90" s="32" t="s">
        <v>135</v>
      </c>
      <c r="M90" s="55"/>
      <c r="N90" s="55"/>
      <c r="O90" s="33" t="s">
        <v>128</v>
      </c>
      <c r="P90" s="33" t="s">
        <v>142</v>
      </c>
    </row>
    <row r="91" spans="1:16" s="54" customFormat="1" ht="51.75" customHeight="1" thickBot="1">
      <c r="A91" s="1">
        <v>77</v>
      </c>
      <c r="B91" s="6" t="s">
        <v>12</v>
      </c>
      <c r="C91" s="24" t="s">
        <v>70</v>
      </c>
      <c r="D91" s="24"/>
      <c r="E91" s="24">
        <v>1969</v>
      </c>
      <c r="F91" s="7">
        <v>47.9</v>
      </c>
      <c r="G91" s="30">
        <v>78487.5</v>
      </c>
      <c r="H91" s="26">
        <f>G91*94/100</f>
        <v>73778.25</v>
      </c>
      <c r="I91" s="31">
        <f t="shared" si="5"/>
        <v>4709.25</v>
      </c>
      <c r="J91" s="4" t="s">
        <v>143</v>
      </c>
      <c r="K91" s="55">
        <v>39400</v>
      </c>
      <c r="L91" s="32" t="s">
        <v>135</v>
      </c>
      <c r="M91" s="55"/>
      <c r="N91" s="55"/>
      <c r="O91" s="33" t="s">
        <v>128</v>
      </c>
      <c r="P91" s="33" t="s">
        <v>142</v>
      </c>
    </row>
    <row r="92" spans="1:16" s="54" customFormat="1" ht="51.75" customHeight="1" thickBot="1">
      <c r="A92" s="1">
        <v>78</v>
      </c>
      <c r="B92" s="6" t="s">
        <v>12</v>
      </c>
      <c r="C92" s="24" t="s">
        <v>71</v>
      </c>
      <c r="D92" s="24"/>
      <c r="E92" s="24">
        <v>1969</v>
      </c>
      <c r="F92" s="7">
        <v>39.9</v>
      </c>
      <c r="G92" s="30">
        <v>78487.5</v>
      </c>
      <c r="H92" s="26">
        <f>G92*94/100</f>
        <v>73778.25</v>
      </c>
      <c r="I92" s="31">
        <f t="shared" si="5"/>
        <v>4709.25</v>
      </c>
      <c r="J92" s="4" t="s">
        <v>143</v>
      </c>
      <c r="K92" s="55">
        <v>39400</v>
      </c>
      <c r="L92" s="32" t="s">
        <v>135</v>
      </c>
      <c r="M92" s="55"/>
      <c r="N92" s="55"/>
      <c r="O92" s="33" t="s">
        <v>128</v>
      </c>
      <c r="P92" s="33" t="s">
        <v>142</v>
      </c>
    </row>
    <row r="93" spans="1:16" s="54" customFormat="1" ht="51.75" customHeight="1" thickBot="1">
      <c r="A93" s="1">
        <v>79</v>
      </c>
      <c r="B93" s="6" t="s">
        <v>12</v>
      </c>
      <c r="C93" s="24" t="s">
        <v>72</v>
      </c>
      <c r="D93" s="24"/>
      <c r="E93" s="24">
        <v>1969</v>
      </c>
      <c r="F93" s="7">
        <v>39.9</v>
      </c>
      <c r="G93" s="30">
        <v>44401.5</v>
      </c>
      <c r="H93" s="26">
        <f>G93*94/100</f>
        <v>41737.41</v>
      </c>
      <c r="I93" s="31">
        <f t="shared" si="5"/>
        <v>2664.0899999999965</v>
      </c>
      <c r="J93" s="4" t="s">
        <v>143</v>
      </c>
      <c r="K93" s="55">
        <v>39400</v>
      </c>
      <c r="L93" s="32" t="s">
        <v>135</v>
      </c>
      <c r="M93" s="55"/>
      <c r="N93" s="55"/>
      <c r="O93" s="33" t="s">
        <v>128</v>
      </c>
      <c r="P93" s="33" t="s">
        <v>142</v>
      </c>
    </row>
    <row r="94" spans="1:16" s="54" customFormat="1" ht="51.75" customHeight="1" thickBot="1">
      <c r="A94" s="1">
        <v>80</v>
      </c>
      <c r="B94" s="6" t="s">
        <v>12</v>
      </c>
      <c r="C94" s="24" t="s">
        <v>73</v>
      </c>
      <c r="D94" s="24"/>
      <c r="E94" s="24">
        <v>1964</v>
      </c>
      <c r="F94" s="7">
        <v>47.9</v>
      </c>
      <c r="G94" s="30">
        <v>84318</v>
      </c>
      <c r="H94" s="31">
        <f>G94</f>
        <v>84318</v>
      </c>
      <c r="I94" s="31">
        <f t="shared" si="5"/>
        <v>0</v>
      </c>
      <c r="J94" s="4" t="s">
        <v>143</v>
      </c>
      <c r="K94" s="55">
        <v>39400</v>
      </c>
      <c r="L94" s="32" t="s">
        <v>135</v>
      </c>
      <c r="M94" s="55"/>
      <c r="N94" s="55"/>
      <c r="O94" s="33" t="s">
        <v>128</v>
      </c>
      <c r="P94" s="33" t="s">
        <v>142</v>
      </c>
    </row>
    <row r="95" spans="1:16" s="54" customFormat="1" ht="51.75" customHeight="1" thickBot="1">
      <c r="A95" s="1">
        <v>81</v>
      </c>
      <c r="B95" s="6" t="s">
        <v>12</v>
      </c>
      <c r="C95" s="24" t="s">
        <v>74</v>
      </c>
      <c r="D95" s="24"/>
      <c r="E95" s="24">
        <v>1964</v>
      </c>
      <c r="F95" s="7">
        <v>39.9</v>
      </c>
      <c r="G95" s="30">
        <v>44401.5</v>
      </c>
      <c r="H95" s="31">
        <f>G95</f>
        <v>44401.5</v>
      </c>
      <c r="I95" s="31">
        <f t="shared" si="5"/>
        <v>0</v>
      </c>
      <c r="J95" s="4" t="s">
        <v>143</v>
      </c>
      <c r="K95" s="55">
        <v>39400</v>
      </c>
      <c r="L95" s="32" t="s">
        <v>135</v>
      </c>
      <c r="M95" s="55"/>
      <c r="N95" s="55"/>
      <c r="O95" s="33" t="s">
        <v>128</v>
      </c>
      <c r="P95" s="33" t="s">
        <v>142</v>
      </c>
    </row>
    <row r="96" spans="1:16" s="54" customFormat="1" ht="51.75" customHeight="1" thickBot="1">
      <c r="A96" s="1">
        <v>82</v>
      </c>
      <c r="B96" s="6" t="s">
        <v>12</v>
      </c>
      <c r="C96" s="24" t="s">
        <v>75</v>
      </c>
      <c r="D96" s="24"/>
      <c r="E96" s="24">
        <v>1967</v>
      </c>
      <c r="F96" s="7">
        <v>47.9</v>
      </c>
      <c r="G96" s="30">
        <v>43504.5</v>
      </c>
      <c r="H96" s="26">
        <f>G96*98%</f>
        <v>42634.409999999996</v>
      </c>
      <c r="I96" s="31">
        <f t="shared" si="5"/>
        <v>870.0900000000038</v>
      </c>
      <c r="J96" s="4" t="s">
        <v>143</v>
      </c>
      <c r="K96" s="55">
        <v>39400</v>
      </c>
      <c r="L96" s="32" t="s">
        <v>135</v>
      </c>
      <c r="M96" s="55"/>
      <c r="N96" s="55"/>
      <c r="O96" s="33" t="s">
        <v>128</v>
      </c>
      <c r="P96" s="33" t="s">
        <v>142</v>
      </c>
    </row>
    <row r="97" spans="1:16" s="54" customFormat="1" ht="51.75" customHeight="1" thickBot="1">
      <c r="A97" s="1">
        <v>83</v>
      </c>
      <c r="B97" s="6" t="s">
        <v>12</v>
      </c>
      <c r="C97" s="24" t="s">
        <v>76</v>
      </c>
      <c r="D97" s="24"/>
      <c r="E97" s="24">
        <v>1964</v>
      </c>
      <c r="F97" s="7">
        <v>39.9</v>
      </c>
      <c r="G97" s="30">
        <v>43504.5</v>
      </c>
      <c r="H97" s="31">
        <f>G97</f>
        <v>43504.5</v>
      </c>
      <c r="I97" s="31">
        <f t="shared" si="5"/>
        <v>0</v>
      </c>
      <c r="J97" s="4" t="s">
        <v>143</v>
      </c>
      <c r="K97" s="55">
        <v>39400</v>
      </c>
      <c r="L97" s="32" t="s">
        <v>135</v>
      </c>
      <c r="M97" s="55"/>
      <c r="N97" s="55"/>
      <c r="O97" s="33" t="s">
        <v>128</v>
      </c>
      <c r="P97" s="33" t="s">
        <v>142</v>
      </c>
    </row>
    <row r="98" spans="1:16" s="54" customFormat="1" ht="51.75" customHeight="1" thickBot="1">
      <c r="A98" s="1">
        <v>84</v>
      </c>
      <c r="B98" s="6" t="s">
        <v>12</v>
      </c>
      <c r="C98" s="24" t="s">
        <v>77</v>
      </c>
      <c r="D98" s="24"/>
      <c r="E98" s="24">
        <v>1964</v>
      </c>
      <c r="F98" s="7">
        <v>39.9</v>
      </c>
      <c r="G98" s="30">
        <v>44401.5</v>
      </c>
      <c r="H98" s="31">
        <f>G98</f>
        <v>44401.5</v>
      </c>
      <c r="I98" s="31">
        <f t="shared" si="5"/>
        <v>0</v>
      </c>
      <c r="J98" s="4" t="s">
        <v>143</v>
      </c>
      <c r="K98" s="55">
        <v>39400</v>
      </c>
      <c r="L98" s="32" t="s">
        <v>135</v>
      </c>
      <c r="M98" s="55"/>
      <c r="N98" s="55"/>
      <c r="O98" s="33" t="s">
        <v>128</v>
      </c>
      <c r="P98" s="33" t="s">
        <v>142</v>
      </c>
    </row>
    <row r="99" spans="1:16" s="54" customFormat="1" ht="51.75" customHeight="1" thickBot="1">
      <c r="A99" s="1">
        <v>85</v>
      </c>
      <c r="B99" s="6" t="s">
        <v>12</v>
      </c>
      <c r="C99" s="24" t="s">
        <v>78</v>
      </c>
      <c r="D99" s="24"/>
      <c r="E99" s="24">
        <v>1964</v>
      </c>
      <c r="F99" s="7">
        <v>39.9</v>
      </c>
      <c r="G99" s="30">
        <v>44401.5</v>
      </c>
      <c r="H99" s="31">
        <f>G99</f>
        <v>44401.5</v>
      </c>
      <c r="I99" s="31">
        <f t="shared" si="5"/>
        <v>0</v>
      </c>
      <c r="J99" s="4" t="s">
        <v>143</v>
      </c>
      <c r="K99" s="55">
        <v>39400</v>
      </c>
      <c r="L99" s="32" t="s">
        <v>135</v>
      </c>
      <c r="M99" s="55"/>
      <c r="N99" s="55"/>
      <c r="O99" s="33" t="s">
        <v>128</v>
      </c>
      <c r="P99" s="33" t="s">
        <v>142</v>
      </c>
    </row>
    <row r="100" spans="1:16" s="54" customFormat="1" ht="51.75" customHeight="1" thickBot="1">
      <c r="A100" s="1">
        <v>86</v>
      </c>
      <c r="B100" s="6" t="s">
        <v>12</v>
      </c>
      <c r="C100" s="24" t="s">
        <v>79</v>
      </c>
      <c r="D100" s="24"/>
      <c r="E100" s="24">
        <v>1993</v>
      </c>
      <c r="F100" s="7">
        <v>72</v>
      </c>
      <c r="G100" s="30">
        <v>43504.5</v>
      </c>
      <c r="H100" s="26">
        <f>G100*46%</f>
        <v>20012.07</v>
      </c>
      <c r="I100" s="31">
        <f t="shared" si="5"/>
        <v>23492.43</v>
      </c>
      <c r="J100" s="4" t="s">
        <v>143</v>
      </c>
      <c r="K100" s="55">
        <v>39400</v>
      </c>
      <c r="L100" s="32" t="s">
        <v>135</v>
      </c>
      <c r="M100" s="55"/>
      <c r="N100" s="55"/>
      <c r="O100" s="33" t="s">
        <v>128</v>
      </c>
      <c r="P100" s="33" t="s">
        <v>142</v>
      </c>
    </row>
    <row r="101" spans="1:16" s="54" customFormat="1" ht="51.75" customHeight="1" thickBot="1">
      <c r="A101" s="1">
        <v>88</v>
      </c>
      <c r="B101" s="6" t="s">
        <v>12</v>
      </c>
      <c r="C101" s="24" t="s">
        <v>80</v>
      </c>
      <c r="D101" s="24"/>
      <c r="E101" s="24">
        <v>1964</v>
      </c>
      <c r="F101" s="7">
        <v>39.9</v>
      </c>
      <c r="G101" s="30">
        <v>44401.5</v>
      </c>
      <c r="H101" s="31">
        <f>G101</f>
        <v>44401.5</v>
      </c>
      <c r="I101" s="31">
        <f t="shared" si="5"/>
        <v>0</v>
      </c>
      <c r="J101" s="4" t="s">
        <v>143</v>
      </c>
      <c r="K101" s="55">
        <v>39400</v>
      </c>
      <c r="L101" s="32" t="s">
        <v>135</v>
      </c>
      <c r="M101" s="55"/>
      <c r="N101" s="55"/>
      <c r="O101" s="33" t="s">
        <v>128</v>
      </c>
      <c r="P101" s="33" t="s">
        <v>142</v>
      </c>
    </row>
    <row r="102" spans="1:16" s="54" customFormat="1" ht="51.75" customHeight="1" thickBot="1">
      <c r="A102" s="1">
        <v>89</v>
      </c>
      <c r="B102" s="6" t="s">
        <v>12</v>
      </c>
      <c r="C102" s="24" t="s">
        <v>81</v>
      </c>
      <c r="D102" s="24"/>
      <c r="E102" s="24">
        <v>1967</v>
      </c>
      <c r="F102" s="7">
        <v>39.9</v>
      </c>
      <c r="G102" s="30">
        <v>44401.5</v>
      </c>
      <c r="H102" s="31">
        <f>G102*98%</f>
        <v>43513.47</v>
      </c>
      <c r="I102" s="31">
        <f t="shared" si="5"/>
        <v>888.0299999999988</v>
      </c>
      <c r="J102" s="4" t="s">
        <v>143</v>
      </c>
      <c r="K102" s="55">
        <v>39400</v>
      </c>
      <c r="L102" s="32" t="s">
        <v>135</v>
      </c>
      <c r="M102" s="55"/>
      <c r="N102" s="55"/>
      <c r="O102" s="33" t="s">
        <v>128</v>
      </c>
      <c r="P102" s="33" t="s">
        <v>142</v>
      </c>
    </row>
    <row r="103" spans="1:16" s="54" customFormat="1" ht="51.75" customHeight="1" thickBot="1">
      <c r="A103" s="1">
        <v>90</v>
      </c>
      <c r="B103" s="6" t="s">
        <v>12</v>
      </c>
      <c r="C103" s="24" t="s">
        <v>82</v>
      </c>
      <c r="D103" s="24"/>
      <c r="E103" s="24">
        <v>1965</v>
      </c>
      <c r="F103" s="7">
        <v>47.9</v>
      </c>
      <c r="G103" s="30">
        <v>81178.5</v>
      </c>
      <c r="H103" s="31">
        <f>G103</f>
        <v>81178.5</v>
      </c>
      <c r="I103" s="31">
        <f t="shared" si="5"/>
        <v>0</v>
      </c>
      <c r="J103" s="4" t="s">
        <v>143</v>
      </c>
      <c r="K103" s="55">
        <v>39400</v>
      </c>
      <c r="L103" s="32" t="s">
        <v>135</v>
      </c>
      <c r="M103" s="55"/>
      <c r="N103" s="55"/>
      <c r="O103" s="33" t="s">
        <v>128</v>
      </c>
      <c r="P103" s="33" t="s">
        <v>142</v>
      </c>
    </row>
    <row r="104" spans="1:16" s="54" customFormat="1" ht="51.75" customHeight="1" thickBot="1">
      <c r="A104" s="1">
        <v>91</v>
      </c>
      <c r="B104" s="6" t="s">
        <v>12</v>
      </c>
      <c r="C104" s="24" t="s">
        <v>83</v>
      </c>
      <c r="D104" s="24"/>
      <c r="E104" s="24">
        <v>1967</v>
      </c>
      <c r="F104" s="7">
        <v>47.9</v>
      </c>
      <c r="G104" s="30">
        <v>81178.5</v>
      </c>
      <c r="H104" s="26">
        <f>G104*98%</f>
        <v>79554.93</v>
      </c>
      <c r="I104" s="31">
        <f t="shared" si="5"/>
        <v>1623.570000000007</v>
      </c>
      <c r="J104" s="4" t="s">
        <v>143</v>
      </c>
      <c r="K104" s="55">
        <v>39400</v>
      </c>
      <c r="L104" s="32" t="s">
        <v>135</v>
      </c>
      <c r="M104" s="55"/>
      <c r="N104" s="55"/>
      <c r="O104" s="33" t="s">
        <v>128</v>
      </c>
      <c r="P104" s="33" t="s">
        <v>142</v>
      </c>
    </row>
    <row r="105" spans="1:16" s="54" customFormat="1" ht="51.75" customHeight="1" thickBot="1">
      <c r="A105" s="1">
        <v>92</v>
      </c>
      <c r="B105" s="6" t="s">
        <v>12</v>
      </c>
      <c r="C105" s="24" t="s">
        <v>84</v>
      </c>
      <c r="D105" s="24"/>
      <c r="E105" s="24">
        <v>1967</v>
      </c>
      <c r="F105" s="7">
        <v>39.9</v>
      </c>
      <c r="G105" s="30">
        <v>43504.5</v>
      </c>
      <c r="H105" s="26">
        <f>G105*98%</f>
        <v>42634.409999999996</v>
      </c>
      <c r="I105" s="31">
        <f t="shared" si="5"/>
        <v>870.0900000000038</v>
      </c>
      <c r="J105" s="4" t="s">
        <v>143</v>
      </c>
      <c r="K105" s="55">
        <v>39400</v>
      </c>
      <c r="L105" s="32" t="s">
        <v>135</v>
      </c>
      <c r="M105" s="55"/>
      <c r="N105" s="55"/>
      <c r="O105" s="33" t="s">
        <v>128</v>
      </c>
      <c r="P105" s="33" t="s">
        <v>142</v>
      </c>
    </row>
    <row r="106" spans="1:16" s="54" customFormat="1" ht="51.75" customHeight="1" thickBot="1">
      <c r="A106" s="1">
        <v>93</v>
      </c>
      <c r="B106" s="6" t="s">
        <v>12</v>
      </c>
      <c r="C106" s="24" t="s">
        <v>104</v>
      </c>
      <c r="D106" s="24"/>
      <c r="E106" s="24">
        <v>1967</v>
      </c>
      <c r="F106" s="7">
        <v>39.9</v>
      </c>
      <c r="G106" s="30">
        <v>43504.5</v>
      </c>
      <c r="H106" s="26">
        <f>G106*98%</f>
        <v>42634.409999999996</v>
      </c>
      <c r="I106" s="31">
        <f t="shared" si="5"/>
        <v>870.0900000000038</v>
      </c>
      <c r="J106" s="4" t="s">
        <v>143</v>
      </c>
      <c r="K106" s="55">
        <v>39400</v>
      </c>
      <c r="L106" s="32" t="s">
        <v>135</v>
      </c>
      <c r="M106" s="55"/>
      <c r="N106" s="55"/>
      <c r="O106" s="33" t="s">
        <v>128</v>
      </c>
      <c r="P106" s="33" t="s">
        <v>142</v>
      </c>
    </row>
    <row r="107" spans="1:16" s="54" customFormat="1" ht="51.75" customHeight="1" thickBot="1">
      <c r="A107" s="1">
        <v>94</v>
      </c>
      <c r="B107" s="6" t="s">
        <v>12</v>
      </c>
      <c r="C107" s="24" t="s">
        <v>103</v>
      </c>
      <c r="D107" s="24"/>
      <c r="E107" s="24">
        <v>1967</v>
      </c>
      <c r="F107" s="7">
        <v>39.9</v>
      </c>
      <c r="G107" s="30">
        <v>43504.5</v>
      </c>
      <c r="H107" s="26">
        <f>G107*98%</f>
        <v>42634.409999999996</v>
      </c>
      <c r="I107" s="31">
        <f aca="true" t="shared" si="6" ref="I107:I132">G107-H107</f>
        <v>870.0900000000038</v>
      </c>
      <c r="J107" s="4" t="s">
        <v>143</v>
      </c>
      <c r="K107" s="55">
        <v>39400</v>
      </c>
      <c r="L107" s="32" t="s">
        <v>135</v>
      </c>
      <c r="M107" s="55"/>
      <c r="N107" s="55"/>
      <c r="O107" s="33" t="s">
        <v>128</v>
      </c>
      <c r="P107" s="33" t="s">
        <v>142</v>
      </c>
    </row>
    <row r="108" spans="1:16" s="54" customFormat="1" ht="51.75" customHeight="1" thickBot="1">
      <c r="A108" s="1">
        <v>95</v>
      </c>
      <c r="B108" s="6" t="s">
        <v>12</v>
      </c>
      <c r="C108" s="24" t="s">
        <v>85</v>
      </c>
      <c r="D108" s="24"/>
      <c r="E108" s="24">
        <v>1971</v>
      </c>
      <c r="F108" s="7">
        <v>47.9</v>
      </c>
      <c r="G108" s="30">
        <v>81178.5</v>
      </c>
      <c r="H108" s="26">
        <f>G108*90%</f>
        <v>73060.65000000001</v>
      </c>
      <c r="I108" s="31">
        <f t="shared" si="6"/>
        <v>8117.849999999991</v>
      </c>
      <c r="J108" s="4" t="s">
        <v>143</v>
      </c>
      <c r="K108" s="55">
        <v>39400</v>
      </c>
      <c r="L108" s="32" t="s">
        <v>135</v>
      </c>
      <c r="M108" s="55"/>
      <c r="N108" s="55"/>
      <c r="O108" s="33" t="s">
        <v>128</v>
      </c>
      <c r="P108" s="33" t="s">
        <v>142</v>
      </c>
    </row>
    <row r="109" spans="1:16" s="54" customFormat="1" ht="51.75" customHeight="1" thickBot="1">
      <c r="A109" s="1">
        <v>96</v>
      </c>
      <c r="B109" s="6" t="s">
        <v>12</v>
      </c>
      <c r="C109" s="24" t="s">
        <v>111</v>
      </c>
      <c r="D109" s="24"/>
      <c r="E109" s="24">
        <v>1971</v>
      </c>
      <c r="F109" s="7">
        <v>47.9</v>
      </c>
      <c r="G109" s="30">
        <v>74451</v>
      </c>
      <c r="H109" s="26">
        <f>G109*90%</f>
        <v>67005.90000000001</v>
      </c>
      <c r="I109" s="31">
        <f t="shared" si="6"/>
        <v>7445.099999999991</v>
      </c>
      <c r="J109" s="4" t="s">
        <v>143</v>
      </c>
      <c r="K109" s="55">
        <v>39400</v>
      </c>
      <c r="L109" s="32" t="s">
        <v>135</v>
      </c>
      <c r="M109" s="55"/>
      <c r="N109" s="55"/>
      <c r="O109" s="33" t="s">
        <v>128</v>
      </c>
      <c r="P109" s="33" t="s">
        <v>142</v>
      </c>
    </row>
    <row r="110" spans="1:16" s="54" customFormat="1" ht="51.75" customHeight="1" thickBot="1">
      <c r="A110" s="1">
        <v>97</v>
      </c>
      <c r="B110" s="6" t="s">
        <v>12</v>
      </c>
      <c r="C110" s="24" t="s">
        <v>86</v>
      </c>
      <c r="D110" s="24"/>
      <c r="E110" s="24">
        <v>1971</v>
      </c>
      <c r="F110" s="7">
        <v>47.9</v>
      </c>
      <c r="G110" s="30">
        <v>74451</v>
      </c>
      <c r="H110" s="26">
        <f>G110*90%</f>
        <v>67005.90000000001</v>
      </c>
      <c r="I110" s="31">
        <f t="shared" si="6"/>
        <v>7445.099999999991</v>
      </c>
      <c r="J110" s="4" t="s">
        <v>143</v>
      </c>
      <c r="K110" s="55">
        <v>39400</v>
      </c>
      <c r="L110" s="32" t="s">
        <v>135</v>
      </c>
      <c r="M110" s="55"/>
      <c r="N110" s="55"/>
      <c r="O110" s="33" t="s">
        <v>128</v>
      </c>
      <c r="P110" s="33" t="s">
        <v>142</v>
      </c>
    </row>
    <row r="111" spans="1:16" s="54" customFormat="1" ht="51.75" customHeight="1" thickBot="1">
      <c r="A111" s="1">
        <v>98</v>
      </c>
      <c r="B111" s="6" t="s">
        <v>12</v>
      </c>
      <c r="C111" s="24" t="s">
        <v>110</v>
      </c>
      <c r="D111" s="24"/>
      <c r="E111" s="24">
        <v>1972</v>
      </c>
      <c r="F111" s="7">
        <v>47.9</v>
      </c>
      <c r="G111" s="30">
        <v>74451</v>
      </c>
      <c r="H111" s="26">
        <f>G111*88%</f>
        <v>65516.88</v>
      </c>
      <c r="I111" s="31">
        <f t="shared" si="6"/>
        <v>8934.120000000003</v>
      </c>
      <c r="J111" s="4" t="s">
        <v>143</v>
      </c>
      <c r="K111" s="55">
        <v>39400</v>
      </c>
      <c r="L111" s="32" t="s">
        <v>135</v>
      </c>
      <c r="M111" s="55"/>
      <c r="N111" s="55"/>
      <c r="O111" s="33" t="s">
        <v>128</v>
      </c>
      <c r="P111" s="33" t="s">
        <v>142</v>
      </c>
    </row>
    <row r="112" spans="1:16" s="54" customFormat="1" ht="51.75" customHeight="1" thickBot="1">
      <c r="A112" s="1">
        <v>99</v>
      </c>
      <c r="B112" s="6" t="s">
        <v>12</v>
      </c>
      <c r="C112" s="24" t="s">
        <v>87</v>
      </c>
      <c r="D112" s="24"/>
      <c r="E112" s="24">
        <v>1973</v>
      </c>
      <c r="F112" s="7">
        <v>47.9</v>
      </c>
      <c r="G112" s="30">
        <v>74451</v>
      </c>
      <c r="H112" s="26">
        <f>G112*86%</f>
        <v>64027.86</v>
      </c>
      <c r="I112" s="31">
        <f t="shared" si="6"/>
        <v>10423.14</v>
      </c>
      <c r="J112" s="4" t="s">
        <v>143</v>
      </c>
      <c r="K112" s="55">
        <v>39400</v>
      </c>
      <c r="L112" s="32" t="s">
        <v>135</v>
      </c>
      <c r="M112" s="55"/>
      <c r="N112" s="55"/>
      <c r="O112" s="33" t="s">
        <v>128</v>
      </c>
      <c r="P112" s="33" t="s">
        <v>142</v>
      </c>
    </row>
    <row r="113" spans="1:16" s="54" customFormat="1" ht="51.75" customHeight="1" thickBot="1">
      <c r="A113" s="1">
        <v>100</v>
      </c>
      <c r="B113" s="6" t="s">
        <v>12</v>
      </c>
      <c r="C113" s="24" t="s">
        <v>88</v>
      </c>
      <c r="D113" s="24"/>
      <c r="E113" s="24">
        <v>1973</v>
      </c>
      <c r="F113" s="7">
        <v>47.9</v>
      </c>
      <c r="G113" s="30">
        <v>74451</v>
      </c>
      <c r="H113" s="26">
        <f>G113*86%</f>
        <v>64027.86</v>
      </c>
      <c r="I113" s="31">
        <f t="shared" si="6"/>
        <v>10423.14</v>
      </c>
      <c r="J113" s="4" t="s">
        <v>143</v>
      </c>
      <c r="K113" s="55">
        <v>39400</v>
      </c>
      <c r="L113" s="32" t="s">
        <v>135</v>
      </c>
      <c r="M113" s="55"/>
      <c r="N113" s="55"/>
      <c r="O113" s="33" t="s">
        <v>128</v>
      </c>
      <c r="P113" s="33" t="s">
        <v>142</v>
      </c>
    </row>
    <row r="114" spans="1:16" s="54" customFormat="1" ht="51.75" customHeight="1" thickBot="1">
      <c r="A114" s="1">
        <v>101</v>
      </c>
      <c r="B114" s="6" t="s">
        <v>12</v>
      </c>
      <c r="C114" s="24" t="s">
        <v>89</v>
      </c>
      <c r="D114" s="24"/>
      <c r="E114" s="24">
        <v>1980</v>
      </c>
      <c r="F114" s="7">
        <v>50.5</v>
      </c>
      <c r="G114" s="30">
        <v>132980.25</v>
      </c>
      <c r="H114" s="26">
        <f>G114*72%</f>
        <v>95745.78</v>
      </c>
      <c r="I114" s="31">
        <f t="shared" si="6"/>
        <v>37234.47</v>
      </c>
      <c r="J114" s="4" t="s">
        <v>143</v>
      </c>
      <c r="K114" s="55">
        <v>39400</v>
      </c>
      <c r="L114" s="32" t="s">
        <v>135</v>
      </c>
      <c r="M114" s="55"/>
      <c r="N114" s="55"/>
      <c r="O114" s="33" t="s">
        <v>128</v>
      </c>
      <c r="P114" s="33" t="s">
        <v>142</v>
      </c>
    </row>
    <row r="115" spans="1:16" s="54" customFormat="1" ht="51.75" customHeight="1" thickBot="1">
      <c r="A115" s="1">
        <v>102</v>
      </c>
      <c r="B115" s="6" t="s">
        <v>12</v>
      </c>
      <c r="C115" s="24" t="s">
        <v>109</v>
      </c>
      <c r="D115" s="24"/>
      <c r="E115" s="24">
        <v>1980</v>
      </c>
      <c r="F115" s="7">
        <v>50.5</v>
      </c>
      <c r="G115" s="30">
        <v>132980.25</v>
      </c>
      <c r="H115" s="26">
        <f>G115*72%</f>
        <v>95745.78</v>
      </c>
      <c r="I115" s="31">
        <f t="shared" si="6"/>
        <v>37234.47</v>
      </c>
      <c r="J115" s="4" t="s">
        <v>143</v>
      </c>
      <c r="K115" s="55">
        <v>39400</v>
      </c>
      <c r="L115" s="32" t="s">
        <v>135</v>
      </c>
      <c r="M115" s="55"/>
      <c r="N115" s="55"/>
      <c r="O115" s="33" t="s">
        <v>128</v>
      </c>
      <c r="P115" s="33" t="s">
        <v>142</v>
      </c>
    </row>
    <row r="116" spans="1:16" s="54" customFormat="1" ht="51.75" customHeight="1" thickBot="1">
      <c r="A116" s="1">
        <v>103</v>
      </c>
      <c r="B116" s="6" t="s">
        <v>12</v>
      </c>
      <c r="C116" s="24" t="s">
        <v>90</v>
      </c>
      <c r="D116" s="24"/>
      <c r="E116" s="24">
        <v>1964</v>
      </c>
      <c r="F116" s="7">
        <v>39.9</v>
      </c>
      <c r="G116" s="30">
        <v>43504.5</v>
      </c>
      <c r="H116" s="31">
        <f>G116</f>
        <v>43504.5</v>
      </c>
      <c r="I116" s="31">
        <f t="shared" si="6"/>
        <v>0</v>
      </c>
      <c r="J116" s="4" t="s">
        <v>143</v>
      </c>
      <c r="K116" s="55">
        <v>39400</v>
      </c>
      <c r="L116" s="32" t="s">
        <v>135</v>
      </c>
      <c r="M116" s="55"/>
      <c r="N116" s="55"/>
      <c r="O116" s="33" t="s">
        <v>128</v>
      </c>
      <c r="P116" s="33" t="s">
        <v>142</v>
      </c>
    </row>
    <row r="117" spans="1:16" s="54" customFormat="1" ht="51.75" customHeight="1" thickBot="1">
      <c r="A117" s="1">
        <v>104</v>
      </c>
      <c r="B117" s="6" t="s">
        <v>12</v>
      </c>
      <c r="C117" s="24" t="s">
        <v>91</v>
      </c>
      <c r="D117" s="24"/>
      <c r="E117" s="24">
        <v>1964</v>
      </c>
      <c r="F117" s="7">
        <v>79.8</v>
      </c>
      <c r="G117" s="30">
        <v>87009</v>
      </c>
      <c r="H117" s="31">
        <f>G117</f>
        <v>87009</v>
      </c>
      <c r="I117" s="31">
        <f t="shared" si="6"/>
        <v>0</v>
      </c>
      <c r="J117" s="4" t="s">
        <v>143</v>
      </c>
      <c r="K117" s="55">
        <v>39400</v>
      </c>
      <c r="L117" s="32" t="s">
        <v>135</v>
      </c>
      <c r="M117" s="55"/>
      <c r="N117" s="55"/>
      <c r="O117" s="33" t="s">
        <v>128</v>
      </c>
      <c r="P117" s="33" t="s">
        <v>142</v>
      </c>
    </row>
    <row r="118" spans="1:16" s="54" customFormat="1" ht="51.75" customHeight="1" thickBot="1">
      <c r="A118" s="1">
        <v>105</v>
      </c>
      <c r="B118" s="6" t="s">
        <v>12</v>
      </c>
      <c r="C118" s="24" t="s">
        <v>178</v>
      </c>
      <c r="D118" s="24"/>
      <c r="E118" s="24">
        <v>1964</v>
      </c>
      <c r="F118" s="7">
        <v>39.9</v>
      </c>
      <c r="G118" s="30">
        <v>43504.5</v>
      </c>
      <c r="H118" s="26">
        <f aca="true" t="shared" si="7" ref="H118:H124">G118*98%</f>
        <v>42634.409999999996</v>
      </c>
      <c r="I118" s="31">
        <f>G118-H118</f>
        <v>870.0900000000038</v>
      </c>
      <c r="J118" s="4" t="s">
        <v>143</v>
      </c>
      <c r="K118" s="55">
        <v>39400</v>
      </c>
      <c r="L118" s="32" t="s">
        <v>135</v>
      </c>
      <c r="M118" s="55"/>
      <c r="N118" s="55"/>
      <c r="O118" s="33" t="s">
        <v>128</v>
      </c>
      <c r="P118" s="33" t="s">
        <v>142</v>
      </c>
    </row>
    <row r="119" spans="1:16" s="54" customFormat="1" ht="51.75" customHeight="1" thickBot="1">
      <c r="A119" s="1">
        <v>106</v>
      </c>
      <c r="B119" s="6" t="s">
        <v>12</v>
      </c>
      <c r="C119" s="24" t="s">
        <v>92</v>
      </c>
      <c r="D119" s="24"/>
      <c r="E119" s="24">
        <v>1967</v>
      </c>
      <c r="F119" s="7">
        <v>39.9</v>
      </c>
      <c r="G119" s="30">
        <v>43504.5</v>
      </c>
      <c r="H119" s="26">
        <f t="shared" si="7"/>
        <v>42634.409999999996</v>
      </c>
      <c r="I119" s="31">
        <f t="shared" si="6"/>
        <v>870.0900000000038</v>
      </c>
      <c r="J119" s="4" t="s">
        <v>143</v>
      </c>
      <c r="K119" s="55">
        <v>39400</v>
      </c>
      <c r="L119" s="32" t="s">
        <v>135</v>
      </c>
      <c r="M119" s="55"/>
      <c r="N119" s="55"/>
      <c r="O119" s="33" t="s">
        <v>128</v>
      </c>
      <c r="P119" s="33" t="s">
        <v>142</v>
      </c>
    </row>
    <row r="120" spans="1:16" s="54" customFormat="1" ht="51.75" customHeight="1" thickBot="1">
      <c r="A120" s="1">
        <v>107</v>
      </c>
      <c r="B120" s="6" t="s">
        <v>12</v>
      </c>
      <c r="C120" s="24" t="s">
        <v>179</v>
      </c>
      <c r="D120" s="24"/>
      <c r="E120" s="24">
        <v>1967</v>
      </c>
      <c r="F120" s="7">
        <v>67.9</v>
      </c>
      <c r="G120" s="30">
        <v>43504.5</v>
      </c>
      <c r="H120" s="26">
        <f t="shared" si="7"/>
        <v>42634.409999999996</v>
      </c>
      <c r="I120" s="31">
        <f t="shared" si="6"/>
        <v>870.0900000000038</v>
      </c>
      <c r="J120" s="4" t="s">
        <v>143</v>
      </c>
      <c r="K120" s="55">
        <v>39400</v>
      </c>
      <c r="L120" s="32" t="s">
        <v>135</v>
      </c>
      <c r="M120" s="55"/>
      <c r="N120" s="55"/>
      <c r="O120" s="33" t="s">
        <v>128</v>
      </c>
      <c r="P120" s="33" t="s">
        <v>142</v>
      </c>
    </row>
    <row r="121" spans="1:16" s="54" customFormat="1" ht="51.75" customHeight="1" thickBot="1">
      <c r="A121" s="1">
        <v>108</v>
      </c>
      <c r="B121" s="6" t="s">
        <v>12</v>
      </c>
      <c r="C121" s="24" t="s">
        <v>113</v>
      </c>
      <c r="D121" s="24"/>
      <c r="E121" s="24">
        <v>1967</v>
      </c>
      <c r="F121" s="7">
        <v>83.6</v>
      </c>
      <c r="G121" s="30">
        <v>43504.5</v>
      </c>
      <c r="H121" s="26">
        <f t="shared" si="7"/>
        <v>42634.409999999996</v>
      </c>
      <c r="I121" s="31">
        <f t="shared" si="6"/>
        <v>870.0900000000038</v>
      </c>
      <c r="J121" s="4" t="s">
        <v>143</v>
      </c>
      <c r="K121" s="55">
        <v>39400</v>
      </c>
      <c r="L121" s="32" t="s">
        <v>135</v>
      </c>
      <c r="M121" s="55"/>
      <c r="N121" s="55"/>
      <c r="O121" s="33" t="s">
        <v>128</v>
      </c>
      <c r="P121" s="33" t="s">
        <v>142</v>
      </c>
    </row>
    <row r="122" spans="1:16" s="54" customFormat="1" ht="51.75" customHeight="1" thickBot="1">
      <c r="A122" s="1">
        <v>109</v>
      </c>
      <c r="B122" s="6" t="s">
        <v>12</v>
      </c>
      <c r="C122" s="24" t="s">
        <v>93</v>
      </c>
      <c r="D122" s="24"/>
      <c r="E122" s="24">
        <v>1967</v>
      </c>
      <c r="F122" s="7">
        <v>39.9</v>
      </c>
      <c r="G122" s="30">
        <v>43504.5</v>
      </c>
      <c r="H122" s="26">
        <f t="shared" si="7"/>
        <v>42634.409999999996</v>
      </c>
      <c r="I122" s="31">
        <f t="shared" si="6"/>
        <v>870.0900000000038</v>
      </c>
      <c r="J122" s="4" t="s">
        <v>143</v>
      </c>
      <c r="K122" s="55">
        <v>39400</v>
      </c>
      <c r="L122" s="32" t="s">
        <v>135</v>
      </c>
      <c r="M122" s="55"/>
      <c r="N122" s="55"/>
      <c r="O122" s="33" t="s">
        <v>128</v>
      </c>
      <c r="P122" s="33" t="s">
        <v>142</v>
      </c>
    </row>
    <row r="123" spans="1:16" s="54" customFormat="1" ht="51.75" customHeight="1" thickBot="1">
      <c r="A123" s="1">
        <v>110</v>
      </c>
      <c r="B123" s="6" t="s">
        <v>12</v>
      </c>
      <c r="C123" s="24" t="s">
        <v>180</v>
      </c>
      <c r="D123" s="24"/>
      <c r="E123" s="24">
        <v>1968</v>
      </c>
      <c r="F123" s="7">
        <v>39.9</v>
      </c>
      <c r="G123" s="30">
        <v>43504.5</v>
      </c>
      <c r="H123" s="26">
        <f t="shared" si="7"/>
        <v>42634.409999999996</v>
      </c>
      <c r="I123" s="31">
        <f t="shared" si="6"/>
        <v>870.0900000000038</v>
      </c>
      <c r="J123" s="4" t="s">
        <v>143</v>
      </c>
      <c r="K123" s="55">
        <v>39400</v>
      </c>
      <c r="L123" s="32" t="s">
        <v>135</v>
      </c>
      <c r="M123" s="55"/>
      <c r="N123" s="55"/>
      <c r="O123" s="33" t="s">
        <v>128</v>
      </c>
      <c r="P123" s="33" t="s">
        <v>142</v>
      </c>
    </row>
    <row r="124" spans="1:16" s="54" customFormat="1" ht="51.75" customHeight="1" thickBot="1">
      <c r="A124" s="1">
        <v>111</v>
      </c>
      <c r="B124" s="6" t="s">
        <v>12</v>
      </c>
      <c r="C124" s="24" t="s">
        <v>94</v>
      </c>
      <c r="D124" s="24"/>
      <c r="E124" s="24">
        <v>1967</v>
      </c>
      <c r="F124" s="7">
        <v>47.9</v>
      </c>
      <c r="G124" s="30">
        <v>43504.5</v>
      </c>
      <c r="H124" s="26">
        <f t="shared" si="7"/>
        <v>42634.409999999996</v>
      </c>
      <c r="I124" s="31">
        <f t="shared" si="6"/>
        <v>870.0900000000038</v>
      </c>
      <c r="J124" s="4" t="s">
        <v>143</v>
      </c>
      <c r="K124" s="55">
        <v>39400</v>
      </c>
      <c r="L124" s="32" t="s">
        <v>135</v>
      </c>
      <c r="M124" s="55"/>
      <c r="N124" s="55"/>
      <c r="O124" s="33" t="s">
        <v>128</v>
      </c>
      <c r="P124" s="33" t="s">
        <v>142</v>
      </c>
    </row>
    <row r="125" spans="1:16" s="54" customFormat="1" ht="51.75" customHeight="1" thickBot="1">
      <c r="A125" s="1">
        <v>112</v>
      </c>
      <c r="B125" s="6" t="s">
        <v>12</v>
      </c>
      <c r="C125" s="24" t="s">
        <v>95</v>
      </c>
      <c r="D125" s="24"/>
      <c r="E125" s="24">
        <v>1971</v>
      </c>
      <c r="F125" s="7">
        <v>47.9</v>
      </c>
      <c r="G125" s="30">
        <v>83421</v>
      </c>
      <c r="H125" s="26">
        <f>G125*90%</f>
        <v>75078.90000000001</v>
      </c>
      <c r="I125" s="31">
        <f t="shared" si="6"/>
        <v>8342.099999999991</v>
      </c>
      <c r="J125" s="4" t="s">
        <v>143</v>
      </c>
      <c r="K125" s="55">
        <v>39400</v>
      </c>
      <c r="L125" s="32" t="s">
        <v>135</v>
      </c>
      <c r="M125" s="55"/>
      <c r="N125" s="55"/>
      <c r="O125" s="33" t="s">
        <v>128</v>
      </c>
      <c r="P125" s="33" t="s">
        <v>142</v>
      </c>
    </row>
    <row r="126" spans="1:16" s="54" customFormat="1" ht="51.75" customHeight="1" thickBot="1">
      <c r="A126" s="1">
        <v>113</v>
      </c>
      <c r="B126" s="6" t="s">
        <v>12</v>
      </c>
      <c r="C126" s="24" t="s">
        <v>181</v>
      </c>
      <c r="D126" s="24"/>
      <c r="E126" s="24">
        <v>1971</v>
      </c>
      <c r="F126" s="7">
        <v>47.9</v>
      </c>
      <c r="G126" s="30">
        <v>83421</v>
      </c>
      <c r="H126" s="26">
        <f>G126*90%</f>
        <v>75078.90000000001</v>
      </c>
      <c r="I126" s="31">
        <f t="shared" si="6"/>
        <v>8342.099999999991</v>
      </c>
      <c r="J126" s="4" t="s">
        <v>143</v>
      </c>
      <c r="K126" s="55">
        <v>39400</v>
      </c>
      <c r="L126" s="32" t="s">
        <v>135</v>
      </c>
      <c r="M126" s="55"/>
      <c r="N126" s="55"/>
      <c r="O126" s="33" t="s">
        <v>128</v>
      </c>
      <c r="P126" s="33" t="s">
        <v>142</v>
      </c>
    </row>
    <row r="127" spans="1:16" s="54" customFormat="1" ht="51.75" customHeight="1" thickBot="1">
      <c r="A127" s="1">
        <v>114</v>
      </c>
      <c r="B127" s="6" t="s">
        <v>12</v>
      </c>
      <c r="C127" s="24" t="s">
        <v>96</v>
      </c>
      <c r="D127" s="24"/>
      <c r="E127" s="24">
        <v>1971</v>
      </c>
      <c r="F127" s="7">
        <v>47.9</v>
      </c>
      <c r="G127" s="30">
        <v>83421</v>
      </c>
      <c r="H127" s="26">
        <f>G127*90%</f>
        <v>75078.90000000001</v>
      </c>
      <c r="I127" s="31">
        <f t="shared" si="6"/>
        <v>8342.099999999991</v>
      </c>
      <c r="J127" s="4" t="s">
        <v>143</v>
      </c>
      <c r="K127" s="55">
        <v>39400</v>
      </c>
      <c r="L127" s="32" t="s">
        <v>135</v>
      </c>
      <c r="M127" s="55"/>
      <c r="N127" s="55"/>
      <c r="O127" s="33" t="s">
        <v>128</v>
      </c>
      <c r="P127" s="33" t="s">
        <v>142</v>
      </c>
    </row>
    <row r="128" spans="1:16" s="54" customFormat="1" ht="51.75" customHeight="1" thickBot="1">
      <c r="A128" s="1">
        <v>115</v>
      </c>
      <c r="B128" s="6" t="s">
        <v>12</v>
      </c>
      <c r="C128" s="24" t="s">
        <v>97</v>
      </c>
      <c r="D128" s="24"/>
      <c r="E128" s="24">
        <v>1971</v>
      </c>
      <c r="F128" s="7">
        <v>47.9</v>
      </c>
      <c r="G128" s="30">
        <v>83421</v>
      </c>
      <c r="H128" s="26">
        <f>G128*90%</f>
        <v>75078.90000000001</v>
      </c>
      <c r="I128" s="31">
        <f t="shared" si="6"/>
        <v>8342.099999999991</v>
      </c>
      <c r="J128" s="4" t="s">
        <v>143</v>
      </c>
      <c r="K128" s="55">
        <v>39400</v>
      </c>
      <c r="L128" s="32" t="s">
        <v>135</v>
      </c>
      <c r="M128" s="55"/>
      <c r="N128" s="55"/>
      <c r="O128" s="33" t="s">
        <v>128</v>
      </c>
      <c r="P128" s="33" t="s">
        <v>142</v>
      </c>
    </row>
    <row r="129" spans="1:16" s="54" customFormat="1" ht="51.75" customHeight="1" thickBot="1">
      <c r="A129" s="1">
        <v>116</v>
      </c>
      <c r="B129" s="6" t="s">
        <v>12</v>
      </c>
      <c r="C129" s="24" t="s">
        <v>98</v>
      </c>
      <c r="D129" s="24"/>
      <c r="E129" s="24">
        <v>1975</v>
      </c>
      <c r="F129" s="7">
        <v>47.9</v>
      </c>
      <c r="G129" s="30">
        <v>67275</v>
      </c>
      <c r="H129" s="26">
        <f>G129*82%</f>
        <v>55165.5</v>
      </c>
      <c r="I129" s="31">
        <f t="shared" si="6"/>
        <v>12109.5</v>
      </c>
      <c r="J129" s="4" t="s">
        <v>143</v>
      </c>
      <c r="K129" s="55">
        <v>39400</v>
      </c>
      <c r="L129" s="32" t="s">
        <v>135</v>
      </c>
      <c r="M129" s="55"/>
      <c r="N129" s="55"/>
      <c r="O129" s="33" t="s">
        <v>128</v>
      </c>
      <c r="P129" s="33" t="s">
        <v>142</v>
      </c>
    </row>
    <row r="130" spans="1:16" s="54" customFormat="1" ht="51.75" customHeight="1" thickBot="1">
      <c r="A130" s="1">
        <v>117</v>
      </c>
      <c r="B130" s="6" t="s">
        <v>12</v>
      </c>
      <c r="C130" s="24" t="s">
        <v>182</v>
      </c>
      <c r="D130" s="24"/>
      <c r="E130" s="24">
        <v>1975</v>
      </c>
      <c r="F130" s="7">
        <v>47.9</v>
      </c>
      <c r="G130" s="30">
        <v>67275</v>
      </c>
      <c r="H130" s="26">
        <f>G130*82%</f>
        <v>55165.5</v>
      </c>
      <c r="I130" s="31">
        <f t="shared" si="6"/>
        <v>12109.5</v>
      </c>
      <c r="J130" s="4" t="s">
        <v>143</v>
      </c>
      <c r="K130" s="55">
        <v>39400</v>
      </c>
      <c r="L130" s="32" t="s">
        <v>135</v>
      </c>
      <c r="M130" s="55"/>
      <c r="N130" s="55"/>
      <c r="O130" s="33" t="s">
        <v>128</v>
      </c>
      <c r="P130" s="33" t="s">
        <v>142</v>
      </c>
    </row>
    <row r="131" spans="1:16" s="54" customFormat="1" ht="51.75" customHeight="1" thickBot="1">
      <c r="A131" s="1">
        <v>118</v>
      </c>
      <c r="B131" s="6" t="s">
        <v>12</v>
      </c>
      <c r="C131" s="24" t="s">
        <v>99</v>
      </c>
      <c r="D131" s="24"/>
      <c r="E131" s="24">
        <v>1975</v>
      </c>
      <c r="F131" s="7">
        <v>47.9</v>
      </c>
      <c r="G131" s="30">
        <v>65929.5</v>
      </c>
      <c r="H131" s="26">
        <f>G131*82%</f>
        <v>54062.189999999995</v>
      </c>
      <c r="I131" s="31">
        <f t="shared" si="6"/>
        <v>11867.310000000005</v>
      </c>
      <c r="J131" s="4" t="s">
        <v>143</v>
      </c>
      <c r="K131" s="55">
        <v>39400</v>
      </c>
      <c r="L131" s="32" t="s">
        <v>135</v>
      </c>
      <c r="M131" s="55"/>
      <c r="N131" s="55"/>
      <c r="O131" s="33" t="s">
        <v>128</v>
      </c>
      <c r="P131" s="33" t="s">
        <v>142</v>
      </c>
    </row>
    <row r="132" spans="1:17" s="54" customFormat="1" ht="96.75" thickBot="1">
      <c r="A132" s="1">
        <v>119</v>
      </c>
      <c r="B132" s="34" t="s">
        <v>152</v>
      </c>
      <c r="C132" s="35" t="s">
        <v>141</v>
      </c>
      <c r="D132" s="35" t="s">
        <v>139</v>
      </c>
      <c r="E132" s="35">
        <v>1976</v>
      </c>
      <c r="F132" s="7">
        <v>62.2</v>
      </c>
      <c r="G132" s="36">
        <v>1763367.7</v>
      </c>
      <c r="H132" s="31">
        <v>484926.11</v>
      </c>
      <c r="I132" s="31">
        <f t="shared" si="6"/>
        <v>1278441.5899999999</v>
      </c>
      <c r="J132" s="68">
        <v>1230026.77</v>
      </c>
      <c r="K132" s="55">
        <v>42516</v>
      </c>
      <c r="L132" s="32" t="s">
        <v>140</v>
      </c>
      <c r="M132" s="55"/>
      <c r="N132" s="55"/>
      <c r="O132" s="33" t="s">
        <v>128</v>
      </c>
      <c r="P132" s="33" t="s">
        <v>142</v>
      </c>
      <c r="Q132" s="38"/>
    </row>
    <row r="133" spans="1:16" s="54" customFormat="1" ht="96.75" thickBot="1">
      <c r="A133" s="37">
        <v>120</v>
      </c>
      <c r="B133" s="40" t="s">
        <v>152</v>
      </c>
      <c r="C133" s="41" t="s">
        <v>174</v>
      </c>
      <c r="D133" s="35" t="s">
        <v>175</v>
      </c>
      <c r="E133" s="26">
        <v>2017</v>
      </c>
      <c r="F133" s="7">
        <v>57</v>
      </c>
      <c r="G133" s="42">
        <v>1996400</v>
      </c>
      <c r="H133" s="26">
        <v>0</v>
      </c>
      <c r="I133" s="31">
        <f>G133-H133</f>
        <v>1996400</v>
      </c>
      <c r="J133" s="68">
        <v>1934559.48</v>
      </c>
      <c r="K133" s="55">
        <v>42800</v>
      </c>
      <c r="L133" s="32" t="s">
        <v>176</v>
      </c>
      <c r="M133" s="55"/>
      <c r="N133" s="55"/>
      <c r="O133" s="33" t="s">
        <v>128</v>
      </c>
      <c r="P133" s="33" t="s">
        <v>142</v>
      </c>
    </row>
    <row r="134" spans="1:16" s="54" customFormat="1" ht="35.25" customHeight="1" thickBot="1">
      <c r="A134" s="37"/>
      <c r="B134" s="26" t="s">
        <v>154</v>
      </c>
      <c r="C134" s="26"/>
      <c r="D134" s="26"/>
      <c r="E134" s="41"/>
      <c r="F134" s="7"/>
      <c r="G134" s="42">
        <f>SUM(G17:G133)</f>
        <v>12630274.049999999</v>
      </c>
      <c r="H134" s="42">
        <f>SUM(H17:H133)</f>
        <v>8668142.543600008</v>
      </c>
      <c r="I134" s="42">
        <f>SUM(I17:I133)</f>
        <v>3961773.4864</v>
      </c>
      <c r="J134" s="42">
        <f>SUM(J17:J133)</f>
        <v>3164944.27</v>
      </c>
      <c r="K134" s="55"/>
      <c r="L134" s="43"/>
      <c r="M134" s="55"/>
      <c r="N134" s="55"/>
      <c r="O134" s="33"/>
      <c r="P134" s="33"/>
    </row>
    <row r="135" spans="1:16" s="54" customFormat="1" ht="15">
      <c r="A135" s="39"/>
      <c r="F135" s="44"/>
      <c r="H135" s="38"/>
      <c r="I135" s="38"/>
      <c r="J135" s="39"/>
      <c r="K135" s="65"/>
      <c r="L135" s="65"/>
      <c r="M135" s="65"/>
      <c r="N135" s="65"/>
      <c r="O135" s="66"/>
      <c r="P135" s="66"/>
    </row>
    <row r="136" spans="1:16" s="54" customFormat="1" ht="15">
      <c r="A136" s="39"/>
      <c r="F136" s="44"/>
      <c r="H136" s="38"/>
      <c r="J136" s="70"/>
      <c r="K136" s="65"/>
      <c r="L136" s="65"/>
      <c r="M136" s="65"/>
      <c r="N136" s="65"/>
      <c r="O136" s="66"/>
      <c r="P136" s="66"/>
    </row>
    <row r="137" spans="1:16" s="54" customFormat="1" ht="15">
      <c r="A137" s="39"/>
      <c r="F137" s="44"/>
      <c r="J137" s="39"/>
      <c r="K137" s="65"/>
      <c r="L137" s="65"/>
      <c r="M137" s="65"/>
      <c r="N137" s="65"/>
      <c r="O137" s="66"/>
      <c r="P137" s="66"/>
    </row>
    <row r="138" spans="1:16" s="54" customFormat="1" ht="15">
      <c r="A138" s="39"/>
      <c r="F138" s="44"/>
      <c r="J138" s="39"/>
      <c r="K138" s="65"/>
      <c r="L138" s="65"/>
      <c r="M138" s="65"/>
      <c r="N138" s="65"/>
      <c r="O138" s="66"/>
      <c r="P138" s="66"/>
    </row>
    <row r="139" spans="1:16" s="54" customFormat="1" ht="15">
      <c r="A139" s="39"/>
      <c r="F139" s="44"/>
      <c r="J139" s="39"/>
      <c r="K139" s="65"/>
      <c r="L139" s="65"/>
      <c r="M139" s="65"/>
      <c r="N139" s="65"/>
      <c r="O139" s="66"/>
      <c r="P139" s="66"/>
    </row>
    <row r="140" spans="1:16" s="54" customFormat="1" ht="15">
      <c r="A140" s="39"/>
      <c r="F140" s="44"/>
      <c r="J140" s="39"/>
      <c r="K140" s="65"/>
      <c r="L140" s="65"/>
      <c r="M140" s="65"/>
      <c r="N140" s="65"/>
      <c r="O140" s="66"/>
      <c r="P140" s="66"/>
    </row>
    <row r="141" spans="1:16" s="54" customFormat="1" ht="15">
      <c r="A141" s="39"/>
      <c r="F141" s="44"/>
      <c r="J141" s="39"/>
      <c r="K141" s="65"/>
      <c r="L141" s="65"/>
      <c r="M141" s="65"/>
      <c r="N141" s="65"/>
      <c r="O141" s="66"/>
      <c r="P141" s="66"/>
    </row>
    <row r="142" spans="1:16" s="54" customFormat="1" ht="15">
      <c r="A142" s="39"/>
      <c r="F142" s="44"/>
      <c r="J142" s="39"/>
      <c r="K142" s="65"/>
      <c r="L142" s="65"/>
      <c r="M142" s="65"/>
      <c r="N142" s="65"/>
      <c r="O142" s="66"/>
      <c r="P142" s="66"/>
    </row>
    <row r="143" spans="1:16" s="54" customFormat="1" ht="15">
      <c r="A143" s="39"/>
      <c r="F143" s="44"/>
      <c r="J143" s="39"/>
      <c r="K143" s="65"/>
      <c r="L143" s="65"/>
      <c r="M143" s="65"/>
      <c r="N143" s="65"/>
      <c r="O143" s="66"/>
      <c r="P143" s="66"/>
    </row>
    <row r="144" spans="1:16" s="54" customFormat="1" ht="15">
      <c r="A144" s="39"/>
      <c r="F144" s="44"/>
      <c r="J144" s="39"/>
      <c r="K144" s="65"/>
      <c r="L144" s="65"/>
      <c r="M144" s="65"/>
      <c r="N144" s="65"/>
      <c r="O144" s="66"/>
      <c r="P144" s="66"/>
    </row>
    <row r="145" spans="1:16" s="54" customFormat="1" ht="15">
      <c r="A145" s="39"/>
      <c r="F145" s="44"/>
      <c r="J145" s="39"/>
      <c r="K145" s="65"/>
      <c r="L145" s="65"/>
      <c r="M145" s="65"/>
      <c r="N145" s="65"/>
      <c r="O145" s="66"/>
      <c r="P145" s="66"/>
    </row>
    <row r="146" spans="1:16" s="54" customFormat="1" ht="15">
      <c r="A146" s="39"/>
      <c r="F146" s="44"/>
      <c r="J146" s="39"/>
      <c r="K146" s="65"/>
      <c r="L146" s="65"/>
      <c r="M146" s="65"/>
      <c r="N146" s="65"/>
      <c r="O146" s="66"/>
      <c r="P146" s="66"/>
    </row>
    <row r="147" spans="1:16" s="54" customFormat="1" ht="15">
      <c r="A147" s="39"/>
      <c r="F147" s="44"/>
      <c r="J147" s="39"/>
      <c r="K147" s="65"/>
      <c r="L147" s="65"/>
      <c r="M147" s="65"/>
      <c r="N147" s="65"/>
      <c r="O147" s="66"/>
      <c r="P147" s="66"/>
    </row>
    <row r="148" spans="1:16" s="54" customFormat="1" ht="15">
      <c r="A148" s="39"/>
      <c r="F148" s="44"/>
      <c r="J148" s="39"/>
      <c r="K148" s="65"/>
      <c r="L148" s="65"/>
      <c r="M148" s="65"/>
      <c r="N148" s="65"/>
      <c r="O148" s="66"/>
      <c r="P148" s="66"/>
    </row>
    <row r="149" spans="1:16" s="54" customFormat="1" ht="15">
      <c r="A149" s="39"/>
      <c r="F149" s="44"/>
      <c r="J149" s="39"/>
      <c r="K149" s="65"/>
      <c r="L149" s="65"/>
      <c r="M149" s="65"/>
      <c r="N149" s="65"/>
      <c r="O149" s="66"/>
      <c r="P149" s="66"/>
    </row>
    <row r="150" spans="1:16" s="54" customFormat="1" ht="15">
      <c r="A150" s="39"/>
      <c r="F150" s="44"/>
      <c r="J150" s="39"/>
      <c r="K150" s="65"/>
      <c r="L150" s="65"/>
      <c r="M150" s="65"/>
      <c r="N150" s="65"/>
      <c r="O150" s="66"/>
      <c r="P150" s="66"/>
    </row>
    <row r="151" spans="1:16" s="54" customFormat="1" ht="15">
      <c r="A151" s="39"/>
      <c r="F151" s="44"/>
      <c r="J151" s="39"/>
      <c r="K151" s="65"/>
      <c r="L151" s="65"/>
      <c r="M151" s="65"/>
      <c r="N151" s="65"/>
      <c r="O151" s="66"/>
      <c r="P151" s="66"/>
    </row>
    <row r="152" spans="1:16" s="54" customFormat="1" ht="15">
      <c r="A152" s="39"/>
      <c r="F152" s="44"/>
      <c r="J152" s="39"/>
      <c r="K152" s="65"/>
      <c r="L152" s="65"/>
      <c r="M152" s="65"/>
      <c r="N152" s="65"/>
      <c r="O152" s="66"/>
      <c r="P152" s="66"/>
    </row>
    <row r="153" spans="1:16" s="54" customFormat="1" ht="15">
      <c r="A153" s="39"/>
      <c r="F153" s="44"/>
      <c r="J153" s="39"/>
      <c r="K153" s="65"/>
      <c r="L153" s="65"/>
      <c r="M153" s="65"/>
      <c r="N153" s="65"/>
      <c r="O153" s="66"/>
      <c r="P153" s="66"/>
    </row>
    <row r="154" spans="1:16" s="54" customFormat="1" ht="15">
      <c r="A154" s="39"/>
      <c r="F154" s="44"/>
      <c r="J154" s="39"/>
      <c r="K154" s="65"/>
      <c r="L154" s="65"/>
      <c r="M154" s="65"/>
      <c r="N154" s="65"/>
      <c r="O154" s="66"/>
      <c r="P154" s="66"/>
    </row>
    <row r="155" spans="1:16" s="54" customFormat="1" ht="15">
      <c r="A155" s="39"/>
      <c r="F155" s="44"/>
      <c r="J155" s="39"/>
      <c r="K155" s="65"/>
      <c r="L155" s="65"/>
      <c r="M155" s="65"/>
      <c r="N155" s="65"/>
      <c r="O155" s="66"/>
      <c r="P155" s="66"/>
    </row>
    <row r="156" spans="1:16" s="54" customFormat="1" ht="15">
      <c r="A156" s="39"/>
      <c r="F156" s="44"/>
      <c r="J156" s="39"/>
      <c r="K156" s="65"/>
      <c r="L156" s="65"/>
      <c r="M156" s="65"/>
      <c r="N156" s="65"/>
      <c r="O156" s="66"/>
      <c r="P156" s="66"/>
    </row>
    <row r="157" spans="1:16" s="54" customFormat="1" ht="15">
      <c r="A157" s="39"/>
      <c r="F157" s="44"/>
      <c r="J157" s="39"/>
      <c r="K157" s="65"/>
      <c r="L157" s="65"/>
      <c r="M157" s="65"/>
      <c r="N157" s="65"/>
      <c r="O157" s="66"/>
      <c r="P157" s="66"/>
    </row>
    <row r="158" spans="1:16" s="54" customFormat="1" ht="15">
      <c r="A158" s="39"/>
      <c r="F158" s="44"/>
      <c r="J158" s="39"/>
      <c r="K158" s="65"/>
      <c r="L158" s="65"/>
      <c r="M158" s="65"/>
      <c r="N158" s="65"/>
      <c r="O158" s="66"/>
      <c r="P158" s="66"/>
    </row>
    <row r="159" spans="1:16" s="54" customFormat="1" ht="15">
      <c r="A159" s="39"/>
      <c r="F159" s="44"/>
      <c r="J159" s="39"/>
      <c r="K159" s="65"/>
      <c r="L159" s="65"/>
      <c r="M159" s="65"/>
      <c r="N159" s="65"/>
      <c r="O159" s="66"/>
      <c r="P159" s="66"/>
    </row>
    <row r="160" spans="1:16" s="54" customFormat="1" ht="15">
      <c r="A160" s="39"/>
      <c r="F160" s="44"/>
      <c r="J160" s="39"/>
      <c r="K160" s="65"/>
      <c r="L160" s="65"/>
      <c r="M160" s="65"/>
      <c r="N160" s="65"/>
      <c r="O160" s="66"/>
      <c r="P160" s="66"/>
    </row>
    <row r="161" spans="1:16" s="54" customFormat="1" ht="15">
      <c r="A161" s="39"/>
      <c r="F161" s="44"/>
      <c r="J161" s="39"/>
      <c r="K161" s="65"/>
      <c r="L161" s="65"/>
      <c r="M161" s="65"/>
      <c r="N161" s="65"/>
      <c r="O161" s="66"/>
      <c r="P161" s="66"/>
    </row>
    <row r="162" spans="1:16" s="54" customFormat="1" ht="15">
      <c r="A162" s="39"/>
      <c r="F162" s="44"/>
      <c r="J162" s="39"/>
      <c r="K162" s="65"/>
      <c r="L162" s="65"/>
      <c r="M162" s="65"/>
      <c r="N162" s="65"/>
      <c r="O162" s="66"/>
      <c r="P162" s="66"/>
    </row>
    <row r="163" spans="1:16" s="54" customFormat="1" ht="15">
      <c r="A163" s="39"/>
      <c r="F163" s="44"/>
      <c r="J163" s="39"/>
      <c r="K163" s="65"/>
      <c r="L163" s="65"/>
      <c r="M163" s="65"/>
      <c r="N163" s="65"/>
      <c r="O163" s="66"/>
      <c r="P163" s="66"/>
    </row>
    <row r="164" spans="1:16" s="54" customFormat="1" ht="15">
      <c r="A164" s="39"/>
      <c r="F164" s="44"/>
      <c r="J164" s="39"/>
      <c r="K164" s="65"/>
      <c r="L164" s="65"/>
      <c r="M164" s="65"/>
      <c r="N164" s="65"/>
      <c r="O164" s="66"/>
      <c r="P164" s="66"/>
    </row>
    <row r="165" spans="1:16" s="54" customFormat="1" ht="15">
      <c r="A165" s="39"/>
      <c r="F165" s="44"/>
      <c r="J165" s="39"/>
      <c r="K165" s="65"/>
      <c r="L165" s="65"/>
      <c r="M165" s="65"/>
      <c r="N165" s="65"/>
      <c r="O165" s="66"/>
      <c r="P165" s="66"/>
    </row>
    <row r="166" spans="1:16" s="54" customFormat="1" ht="15">
      <c r="A166" s="39"/>
      <c r="F166" s="44"/>
      <c r="J166" s="39"/>
      <c r="K166" s="65"/>
      <c r="L166" s="65"/>
      <c r="M166" s="65"/>
      <c r="N166" s="65"/>
      <c r="O166" s="66"/>
      <c r="P166" s="66"/>
    </row>
    <row r="167" spans="1:16" s="54" customFormat="1" ht="15">
      <c r="A167" s="39"/>
      <c r="F167" s="44"/>
      <c r="J167" s="39"/>
      <c r="K167" s="65"/>
      <c r="L167" s="65"/>
      <c r="M167" s="65"/>
      <c r="N167" s="65"/>
      <c r="O167" s="66"/>
      <c r="P167" s="66"/>
    </row>
    <row r="168" spans="1:16" s="54" customFormat="1" ht="15">
      <c r="A168" s="39"/>
      <c r="F168" s="44"/>
      <c r="J168" s="39"/>
      <c r="K168" s="65"/>
      <c r="L168" s="65"/>
      <c r="M168" s="65"/>
      <c r="N168" s="65"/>
      <c r="O168" s="66"/>
      <c r="P168" s="66"/>
    </row>
    <row r="169" spans="1:16" s="54" customFormat="1" ht="15">
      <c r="A169" s="39"/>
      <c r="F169" s="44"/>
      <c r="J169" s="39"/>
      <c r="K169" s="65"/>
      <c r="L169" s="65"/>
      <c r="M169" s="65"/>
      <c r="N169" s="65"/>
      <c r="O169" s="66"/>
      <c r="P169" s="66"/>
    </row>
    <row r="170" spans="1:16" s="54" customFormat="1" ht="15">
      <c r="A170" s="39"/>
      <c r="F170" s="44"/>
      <c r="J170" s="39"/>
      <c r="K170" s="65"/>
      <c r="L170" s="65"/>
      <c r="M170" s="65"/>
      <c r="N170" s="65"/>
      <c r="O170" s="66"/>
      <c r="P170" s="66"/>
    </row>
    <row r="171" spans="1:16" s="54" customFormat="1" ht="15">
      <c r="A171" s="39"/>
      <c r="F171" s="44"/>
      <c r="J171" s="39"/>
      <c r="K171" s="65"/>
      <c r="L171" s="65"/>
      <c r="M171" s="65"/>
      <c r="N171" s="65"/>
      <c r="O171" s="66"/>
      <c r="P171" s="66"/>
    </row>
    <row r="172" spans="1:16" s="54" customFormat="1" ht="15">
      <c r="A172" s="39"/>
      <c r="F172" s="44"/>
      <c r="J172" s="39"/>
      <c r="K172" s="65"/>
      <c r="L172" s="65"/>
      <c r="M172" s="65"/>
      <c r="N172" s="65"/>
      <c r="O172" s="66"/>
      <c r="P172" s="66"/>
    </row>
    <row r="173" spans="1:16" s="54" customFormat="1" ht="15">
      <c r="A173" s="39"/>
      <c r="F173" s="44"/>
      <c r="J173" s="39"/>
      <c r="K173" s="65"/>
      <c r="L173" s="65"/>
      <c r="M173" s="65"/>
      <c r="N173" s="65"/>
      <c r="O173" s="66"/>
      <c r="P173" s="66"/>
    </row>
    <row r="174" spans="1:16" s="54" customFormat="1" ht="15">
      <c r="A174" s="39"/>
      <c r="F174" s="44"/>
      <c r="J174" s="39"/>
      <c r="K174" s="65"/>
      <c r="L174" s="65"/>
      <c r="M174" s="65"/>
      <c r="N174" s="65"/>
      <c r="O174" s="66"/>
      <c r="P174" s="66"/>
    </row>
    <row r="175" spans="1:16" s="54" customFormat="1" ht="15">
      <c r="A175" s="39"/>
      <c r="F175" s="44"/>
      <c r="J175" s="39"/>
      <c r="K175" s="65"/>
      <c r="L175" s="65"/>
      <c r="M175" s="65"/>
      <c r="N175" s="65"/>
      <c r="O175" s="66"/>
      <c r="P175" s="66"/>
    </row>
    <row r="176" spans="1:16" s="54" customFormat="1" ht="15">
      <c r="A176" s="39"/>
      <c r="F176" s="44"/>
      <c r="J176" s="39"/>
      <c r="K176" s="65"/>
      <c r="L176" s="65"/>
      <c r="M176" s="65"/>
      <c r="N176" s="65"/>
      <c r="O176" s="66"/>
      <c r="P176" s="66"/>
    </row>
    <row r="177" spans="1:16" s="54" customFormat="1" ht="15">
      <c r="A177" s="39"/>
      <c r="F177" s="44"/>
      <c r="J177" s="39"/>
      <c r="K177" s="65"/>
      <c r="L177" s="65"/>
      <c r="M177" s="65"/>
      <c r="N177" s="65"/>
      <c r="O177" s="66"/>
      <c r="P177" s="66"/>
    </row>
    <row r="178" spans="1:16" s="54" customFormat="1" ht="15">
      <c r="A178" s="39"/>
      <c r="F178" s="44"/>
      <c r="J178" s="39"/>
      <c r="K178" s="65"/>
      <c r="L178" s="65"/>
      <c r="M178" s="65"/>
      <c r="N178" s="65"/>
      <c r="O178" s="66"/>
      <c r="P178" s="66"/>
    </row>
    <row r="179" spans="1:16" s="54" customFormat="1" ht="15">
      <c r="A179" s="39"/>
      <c r="F179" s="44"/>
      <c r="J179" s="39"/>
      <c r="K179" s="65"/>
      <c r="L179" s="65"/>
      <c r="M179" s="65"/>
      <c r="N179" s="65"/>
      <c r="O179" s="66"/>
      <c r="P179" s="66"/>
    </row>
    <row r="180" spans="1:16" s="54" customFormat="1" ht="15">
      <c r="A180" s="39"/>
      <c r="F180" s="44"/>
      <c r="J180" s="39"/>
      <c r="K180" s="65"/>
      <c r="L180" s="65"/>
      <c r="M180" s="65"/>
      <c r="N180" s="65"/>
      <c r="O180" s="66"/>
      <c r="P180" s="66"/>
    </row>
    <row r="181" spans="1:16" s="54" customFormat="1" ht="15">
      <c r="A181" s="39"/>
      <c r="F181" s="44"/>
      <c r="J181" s="39"/>
      <c r="K181" s="65"/>
      <c r="L181" s="65"/>
      <c r="M181" s="65"/>
      <c r="N181" s="65"/>
      <c r="O181" s="66"/>
      <c r="P181" s="66"/>
    </row>
    <row r="182" spans="1:16" s="54" customFormat="1" ht="15">
      <c r="A182" s="39"/>
      <c r="F182" s="44"/>
      <c r="J182" s="39"/>
      <c r="K182" s="65"/>
      <c r="L182" s="65"/>
      <c r="M182" s="65"/>
      <c r="N182" s="65"/>
      <c r="O182" s="66"/>
      <c r="P182" s="66"/>
    </row>
    <row r="183" spans="1:16" s="54" customFormat="1" ht="15">
      <c r="A183" s="39"/>
      <c r="F183" s="44"/>
      <c r="J183" s="39"/>
      <c r="K183" s="65"/>
      <c r="L183" s="65"/>
      <c r="M183" s="65"/>
      <c r="N183" s="65"/>
      <c r="O183" s="66"/>
      <c r="P183" s="66"/>
    </row>
    <row r="184" spans="1:16" s="54" customFormat="1" ht="15">
      <c r="A184" s="39"/>
      <c r="F184" s="44"/>
      <c r="J184" s="39"/>
      <c r="K184" s="65"/>
      <c r="L184" s="65"/>
      <c r="M184" s="65"/>
      <c r="N184" s="65"/>
      <c r="O184" s="66"/>
      <c r="P184" s="66"/>
    </row>
    <row r="185" spans="1:16" s="54" customFormat="1" ht="15">
      <c r="A185" s="39"/>
      <c r="F185" s="44"/>
      <c r="J185" s="39"/>
      <c r="K185" s="65"/>
      <c r="L185" s="65"/>
      <c r="M185" s="65"/>
      <c r="N185" s="65"/>
      <c r="O185" s="66"/>
      <c r="P185" s="66"/>
    </row>
    <row r="186" spans="1:16" s="54" customFormat="1" ht="15">
      <c r="A186" s="39"/>
      <c r="F186" s="44"/>
      <c r="J186" s="39"/>
      <c r="K186" s="65"/>
      <c r="L186" s="65"/>
      <c r="M186" s="65"/>
      <c r="N186" s="65"/>
      <c r="O186" s="66"/>
      <c r="P186" s="66"/>
    </row>
    <row r="187" spans="1:16" s="54" customFormat="1" ht="15">
      <c r="A187" s="39"/>
      <c r="F187" s="44"/>
      <c r="J187" s="39"/>
      <c r="K187" s="65"/>
      <c r="L187" s="65"/>
      <c r="M187" s="65"/>
      <c r="N187" s="65"/>
      <c r="O187" s="66"/>
      <c r="P187" s="66"/>
    </row>
    <row r="188" spans="1:16" s="54" customFormat="1" ht="15">
      <c r="A188" s="39"/>
      <c r="F188" s="44"/>
      <c r="J188" s="39"/>
      <c r="K188" s="65"/>
      <c r="L188" s="65"/>
      <c r="M188" s="65"/>
      <c r="N188" s="65"/>
      <c r="O188" s="66"/>
      <c r="P188" s="66"/>
    </row>
    <row r="189" spans="1:16" s="54" customFormat="1" ht="15">
      <c r="A189" s="39"/>
      <c r="F189" s="44"/>
      <c r="J189" s="39"/>
      <c r="K189" s="65"/>
      <c r="L189" s="65"/>
      <c r="M189" s="65"/>
      <c r="N189" s="65"/>
      <c r="O189" s="66"/>
      <c r="P189" s="66"/>
    </row>
    <row r="190" spans="1:16" s="54" customFormat="1" ht="15">
      <c r="A190" s="39"/>
      <c r="F190" s="44"/>
      <c r="J190" s="39"/>
      <c r="K190" s="65"/>
      <c r="L190" s="65"/>
      <c r="M190" s="65"/>
      <c r="N190" s="65"/>
      <c r="O190" s="66"/>
      <c r="P190" s="66"/>
    </row>
    <row r="191" spans="1:16" s="54" customFormat="1" ht="15">
      <c r="A191" s="39"/>
      <c r="F191" s="44"/>
      <c r="J191" s="39"/>
      <c r="K191" s="65"/>
      <c r="L191" s="65"/>
      <c r="M191" s="65"/>
      <c r="N191" s="65"/>
      <c r="O191" s="66"/>
      <c r="P191" s="66"/>
    </row>
    <row r="192" spans="1:16" s="54" customFormat="1" ht="15">
      <c r="A192" s="39"/>
      <c r="F192" s="44"/>
      <c r="J192" s="39"/>
      <c r="K192" s="65"/>
      <c r="L192" s="65"/>
      <c r="M192" s="65"/>
      <c r="N192" s="65"/>
      <c r="O192" s="67"/>
      <c r="P192" s="67"/>
    </row>
    <row r="193" spans="1:16" s="54" customFormat="1" ht="15">
      <c r="A193" s="39"/>
      <c r="F193" s="44"/>
      <c r="J193" s="39"/>
      <c r="K193" s="65"/>
      <c r="L193" s="65"/>
      <c r="M193" s="65"/>
      <c r="N193" s="65"/>
      <c r="O193" s="67"/>
      <c r="P193" s="67"/>
    </row>
    <row r="194" spans="1:16" s="54" customFormat="1" ht="15">
      <c r="A194" s="39"/>
      <c r="F194" s="44"/>
      <c r="J194" s="39"/>
      <c r="K194" s="65"/>
      <c r="L194" s="65"/>
      <c r="M194" s="65"/>
      <c r="N194" s="65"/>
      <c r="O194" s="67"/>
      <c r="P194" s="67"/>
    </row>
    <row r="195" spans="1:16" s="54" customFormat="1" ht="15">
      <c r="A195" s="39"/>
      <c r="F195" s="44"/>
      <c r="J195" s="39"/>
      <c r="K195" s="65"/>
      <c r="L195" s="65"/>
      <c r="M195" s="65"/>
      <c r="N195" s="65"/>
      <c r="O195" s="67"/>
      <c r="P195" s="67"/>
    </row>
    <row r="196" spans="1:16" s="54" customFormat="1" ht="15">
      <c r="A196" s="39"/>
      <c r="F196" s="44"/>
      <c r="J196" s="39"/>
      <c r="K196" s="65"/>
      <c r="L196" s="65"/>
      <c r="M196" s="65"/>
      <c r="N196" s="65"/>
      <c r="O196" s="67"/>
      <c r="P196" s="67"/>
    </row>
    <row r="197" spans="1:16" s="54" customFormat="1" ht="15">
      <c r="A197" s="39"/>
      <c r="F197" s="44"/>
      <c r="J197" s="39"/>
      <c r="K197" s="65"/>
      <c r="L197" s="65"/>
      <c r="M197" s="65"/>
      <c r="N197" s="65"/>
      <c r="O197" s="67"/>
      <c r="P197" s="67"/>
    </row>
    <row r="198" spans="1:16" s="54" customFormat="1" ht="15">
      <c r="A198" s="39"/>
      <c r="F198" s="44"/>
      <c r="J198" s="39"/>
      <c r="K198" s="65"/>
      <c r="L198" s="65"/>
      <c r="M198" s="65"/>
      <c r="N198" s="65"/>
      <c r="O198" s="67"/>
      <c r="P198" s="67"/>
    </row>
    <row r="199" spans="1:16" s="54" customFormat="1" ht="15">
      <c r="A199" s="39"/>
      <c r="F199" s="44"/>
      <c r="J199" s="39"/>
      <c r="K199" s="65"/>
      <c r="L199" s="65"/>
      <c r="M199" s="65"/>
      <c r="N199" s="65"/>
      <c r="O199" s="67"/>
      <c r="P199" s="67"/>
    </row>
    <row r="200" spans="1:16" s="54" customFormat="1" ht="15">
      <c r="A200" s="39"/>
      <c r="F200" s="44"/>
      <c r="J200" s="39"/>
      <c r="K200" s="65"/>
      <c r="L200" s="65"/>
      <c r="M200" s="65"/>
      <c r="N200" s="65"/>
      <c r="O200" s="67"/>
      <c r="P200" s="67"/>
    </row>
    <row r="201" spans="1:16" s="54" customFormat="1" ht="15">
      <c r="A201" s="39"/>
      <c r="F201" s="44"/>
      <c r="J201" s="39"/>
      <c r="K201" s="65"/>
      <c r="L201" s="65"/>
      <c r="M201" s="65"/>
      <c r="N201" s="65"/>
      <c r="O201" s="67"/>
      <c r="P201" s="67"/>
    </row>
    <row r="202" spans="1:16" s="54" customFormat="1" ht="15">
      <c r="A202" s="39"/>
      <c r="F202" s="44"/>
      <c r="J202" s="39"/>
      <c r="K202" s="65"/>
      <c r="L202" s="65"/>
      <c r="M202" s="65"/>
      <c r="N202" s="65"/>
      <c r="O202" s="67"/>
      <c r="P202" s="67"/>
    </row>
    <row r="203" spans="1:16" s="54" customFormat="1" ht="15">
      <c r="A203" s="39"/>
      <c r="F203" s="44"/>
      <c r="J203" s="39"/>
      <c r="K203" s="65"/>
      <c r="L203" s="65"/>
      <c r="M203" s="65"/>
      <c r="N203" s="65"/>
      <c r="O203" s="67"/>
      <c r="P203" s="67"/>
    </row>
    <row r="204" spans="1:16" s="54" customFormat="1" ht="15">
      <c r="A204" s="39"/>
      <c r="F204" s="44"/>
      <c r="J204" s="39"/>
      <c r="K204" s="65"/>
      <c r="L204" s="65"/>
      <c r="M204" s="65"/>
      <c r="N204" s="65"/>
      <c r="O204" s="67"/>
      <c r="P204" s="67"/>
    </row>
    <row r="205" spans="1:16" s="54" customFormat="1" ht="15">
      <c r="A205" s="39"/>
      <c r="F205" s="44"/>
      <c r="J205" s="39"/>
      <c r="K205" s="65"/>
      <c r="L205" s="65"/>
      <c r="M205" s="65"/>
      <c r="N205" s="65"/>
      <c r="O205" s="67"/>
      <c r="P205" s="67"/>
    </row>
    <row r="206" spans="1:16" s="54" customFormat="1" ht="15">
      <c r="A206" s="39"/>
      <c r="F206" s="44"/>
      <c r="J206" s="39"/>
      <c r="K206" s="65"/>
      <c r="L206" s="65"/>
      <c r="M206" s="65"/>
      <c r="N206" s="65"/>
      <c r="O206" s="67"/>
      <c r="P206" s="67"/>
    </row>
    <row r="207" spans="1:16" s="54" customFormat="1" ht="15">
      <c r="A207" s="39"/>
      <c r="F207" s="44"/>
      <c r="J207" s="39"/>
      <c r="K207" s="65"/>
      <c r="L207" s="65"/>
      <c r="M207" s="65"/>
      <c r="N207" s="65"/>
      <c r="O207" s="67"/>
      <c r="P207" s="67"/>
    </row>
    <row r="208" spans="1:16" s="54" customFormat="1" ht="15">
      <c r="A208" s="39"/>
      <c r="F208" s="44"/>
      <c r="J208" s="39"/>
      <c r="K208" s="65"/>
      <c r="L208" s="65"/>
      <c r="M208" s="65"/>
      <c r="N208" s="65"/>
      <c r="O208" s="67"/>
      <c r="P208" s="67"/>
    </row>
    <row r="209" spans="1:16" s="54" customFormat="1" ht="15">
      <c r="A209" s="39"/>
      <c r="F209" s="44"/>
      <c r="J209" s="39"/>
      <c r="K209" s="65"/>
      <c r="L209" s="65"/>
      <c r="M209" s="65"/>
      <c r="N209" s="65"/>
      <c r="O209" s="67"/>
      <c r="P209" s="67"/>
    </row>
    <row r="210" spans="1:16" s="54" customFormat="1" ht="15">
      <c r="A210" s="39"/>
      <c r="F210" s="44"/>
      <c r="J210" s="39"/>
      <c r="K210" s="65"/>
      <c r="L210" s="65"/>
      <c r="M210" s="65"/>
      <c r="N210" s="65"/>
      <c r="O210" s="67"/>
      <c r="P210" s="67"/>
    </row>
    <row r="211" spans="1:16" s="54" customFormat="1" ht="15">
      <c r="A211" s="39"/>
      <c r="F211" s="44"/>
      <c r="J211" s="39"/>
      <c r="K211" s="65"/>
      <c r="L211" s="65"/>
      <c r="M211" s="65"/>
      <c r="N211" s="65"/>
      <c r="O211" s="67"/>
      <c r="P211" s="67"/>
    </row>
    <row r="212" spans="1:16" s="54" customFormat="1" ht="15">
      <c r="A212" s="39"/>
      <c r="F212" s="44"/>
      <c r="J212" s="39"/>
      <c r="K212" s="65"/>
      <c r="L212" s="65"/>
      <c r="M212" s="65"/>
      <c r="N212" s="65"/>
      <c r="O212" s="67"/>
      <c r="P212" s="67"/>
    </row>
    <row r="213" spans="1:16" s="54" customFormat="1" ht="15">
      <c r="A213" s="39"/>
      <c r="F213" s="44"/>
      <c r="J213" s="39"/>
      <c r="K213" s="65"/>
      <c r="L213" s="65"/>
      <c r="M213" s="65"/>
      <c r="N213" s="65"/>
      <c r="O213" s="67"/>
      <c r="P213" s="67"/>
    </row>
    <row r="214" spans="1:16" s="54" customFormat="1" ht="15">
      <c r="A214" s="39"/>
      <c r="F214" s="44"/>
      <c r="J214" s="39"/>
      <c r="K214" s="65"/>
      <c r="L214" s="65"/>
      <c r="M214" s="65"/>
      <c r="N214" s="65"/>
      <c r="O214" s="67"/>
      <c r="P214" s="67"/>
    </row>
    <row r="215" spans="1:16" s="54" customFormat="1" ht="15">
      <c r="A215" s="39"/>
      <c r="F215" s="44"/>
      <c r="J215" s="39"/>
      <c r="K215" s="65"/>
      <c r="L215" s="65"/>
      <c r="M215" s="65"/>
      <c r="N215" s="65"/>
      <c r="O215" s="67"/>
      <c r="P215" s="67"/>
    </row>
    <row r="216" spans="1:16" s="54" customFormat="1" ht="15">
      <c r="A216" s="39"/>
      <c r="F216" s="44"/>
      <c r="J216" s="39"/>
      <c r="K216" s="65"/>
      <c r="L216" s="65"/>
      <c r="M216" s="65"/>
      <c r="N216" s="65"/>
      <c r="O216" s="67"/>
      <c r="P216" s="67"/>
    </row>
    <row r="217" spans="1:16" s="54" customFormat="1" ht="15">
      <c r="A217" s="39"/>
      <c r="F217" s="44"/>
      <c r="J217" s="39"/>
      <c r="K217" s="65"/>
      <c r="L217" s="65"/>
      <c r="M217" s="65"/>
      <c r="N217" s="65"/>
      <c r="O217" s="67"/>
      <c r="P217" s="67"/>
    </row>
    <row r="218" spans="1:16" s="54" customFormat="1" ht="15">
      <c r="A218" s="39"/>
      <c r="F218" s="44"/>
      <c r="J218" s="39"/>
      <c r="K218" s="65"/>
      <c r="L218" s="65"/>
      <c r="M218" s="65"/>
      <c r="N218" s="65"/>
      <c r="O218" s="67"/>
      <c r="P218" s="67"/>
    </row>
    <row r="219" spans="1:16" s="54" customFormat="1" ht="15">
      <c r="A219" s="39"/>
      <c r="F219" s="44"/>
      <c r="J219" s="39"/>
      <c r="K219" s="65"/>
      <c r="L219" s="65"/>
      <c r="M219" s="65"/>
      <c r="N219" s="65"/>
      <c r="O219" s="67"/>
      <c r="P219" s="67"/>
    </row>
    <row r="220" spans="1:16" s="54" customFormat="1" ht="15">
      <c r="A220" s="39"/>
      <c r="F220" s="44"/>
      <c r="J220" s="39"/>
      <c r="K220" s="65"/>
      <c r="L220" s="65"/>
      <c r="M220" s="65"/>
      <c r="N220" s="65"/>
      <c r="O220" s="67"/>
      <c r="P220" s="67"/>
    </row>
    <row r="221" spans="1:16" s="54" customFormat="1" ht="15">
      <c r="A221" s="39"/>
      <c r="F221" s="44"/>
      <c r="J221" s="39"/>
      <c r="K221" s="65"/>
      <c r="L221" s="65"/>
      <c r="M221" s="65"/>
      <c r="N221" s="65"/>
      <c r="O221" s="67"/>
      <c r="P221" s="67"/>
    </row>
    <row r="222" spans="1:16" s="54" customFormat="1" ht="15">
      <c r="A222" s="39"/>
      <c r="F222" s="44"/>
      <c r="J222" s="39"/>
      <c r="K222" s="65"/>
      <c r="L222" s="65"/>
      <c r="M222" s="65"/>
      <c r="N222" s="65"/>
      <c r="O222" s="67"/>
      <c r="P222" s="67"/>
    </row>
    <row r="223" spans="1:16" s="54" customFormat="1" ht="15">
      <c r="A223" s="39"/>
      <c r="F223" s="44"/>
      <c r="J223" s="39"/>
      <c r="K223" s="65"/>
      <c r="L223" s="65"/>
      <c r="M223" s="65"/>
      <c r="N223" s="65"/>
      <c r="O223" s="67"/>
      <c r="P223" s="67"/>
    </row>
    <row r="224" spans="1:16" s="54" customFormat="1" ht="15">
      <c r="A224" s="39"/>
      <c r="F224" s="44"/>
      <c r="J224" s="39"/>
      <c r="K224" s="65"/>
      <c r="L224" s="65"/>
      <c r="M224" s="65"/>
      <c r="N224" s="65"/>
      <c r="O224" s="67"/>
      <c r="P224" s="67"/>
    </row>
    <row r="225" spans="1:16" s="54" customFormat="1" ht="15">
      <c r="A225" s="39"/>
      <c r="F225" s="44"/>
      <c r="J225" s="39"/>
      <c r="K225" s="65"/>
      <c r="L225" s="65"/>
      <c r="M225" s="65"/>
      <c r="N225" s="65"/>
      <c r="O225" s="67"/>
      <c r="P225" s="67"/>
    </row>
    <row r="226" spans="1:16" s="54" customFormat="1" ht="15">
      <c r="A226" s="39"/>
      <c r="F226" s="44"/>
      <c r="J226" s="39"/>
      <c r="K226" s="65"/>
      <c r="L226" s="65"/>
      <c r="M226" s="65"/>
      <c r="N226" s="65"/>
      <c r="O226" s="67"/>
      <c r="P226" s="67"/>
    </row>
    <row r="227" spans="1:14" s="54" customFormat="1" ht="15">
      <c r="A227" s="39"/>
      <c r="F227" s="44"/>
      <c r="J227" s="39"/>
      <c r="K227" s="65"/>
      <c r="L227" s="65"/>
      <c r="M227" s="65"/>
      <c r="N227" s="65"/>
    </row>
    <row r="228" spans="1:14" s="54" customFormat="1" ht="15">
      <c r="A228" s="39"/>
      <c r="F228" s="44"/>
      <c r="J228" s="39"/>
      <c r="K228" s="65"/>
      <c r="L228" s="65"/>
      <c r="M228" s="65"/>
      <c r="N228" s="65"/>
    </row>
    <row r="229" spans="1:14" s="54" customFormat="1" ht="15">
      <c r="A229" s="39"/>
      <c r="F229" s="44"/>
      <c r="J229" s="39"/>
      <c r="K229" s="65"/>
      <c r="L229" s="65"/>
      <c r="M229" s="65"/>
      <c r="N229" s="65"/>
    </row>
    <row r="230" spans="1:14" s="54" customFormat="1" ht="15">
      <c r="A230" s="39"/>
      <c r="F230" s="44"/>
      <c r="J230" s="39"/>
      <c r="K230" s="65"/>
      <c r="L230" s="65"/>
      <c r="M230" s="65"/>
      <c r="N230" s="65"/>
    </row>
    <row r="231" spans="1:14" s="54" customFormat="1" ht="15">
      <c r="A231" s="39"/>
      <c r="F231" s="44"/>
      <c r="J231" s="39"/>
      <c r="K231" s="65"/>
      <c r="L231" s="65"/>
      <c r="M231" s="65"/>
      <c r="N231" s="65"/>
    </row>
    <row r="232" spans="1:14" s="54" customFormat="1" ht="15">
      <c r="A232" s="39"/>
      <c r="F232" s="44"/>
      <c r="J232" s="39"/>
      <c r="K232" s="65"/>
      <c r="L232" s="65"/>
      <c r="M232" s="65"/>
      <c r="N232" s="65"/>
    </row>
    <row r="233" spans="1:14" s="54" customFormat="1" ht="15">
      <c r="A233" s="39"/>
      <c r="F233" s="44"/>
      <c r="J233" s="39"/>
      <c r="K233" s="65"/>
      <c r="L233" s="65"/>
      <c r="M233" s="65"/>
      <c r="N233" s="65"/>
    </row>
    <row r="234" spans="1:14" s="54" customFormat="1" ht="15">
      <c r="A234" s="39"/>
      <c r="F234" s="44"/>
      <c r="J234" s="39"/>
      <c r="K234" s="65"/>
      <c r="L234" s="65"/>
      <c r="M234" s="65"/>
      <c r="N234" s="65"/>
    </row>
    <row r="235" spans="1:14" s="54" customFormat="1" ht="15">
      <c r="A235" s="39"/>
      <c r="F235" s="44"/>
      <c r="J235" s="39"/>
      <c r="K235" s="65"/>
      <c r="L235" s="65"/>
      <c r="M235" s="65"/>
      <c r="N235" s="65"/>
    </row>
    <row r="236" spans="1:14" s="54" customFormat="1" ht="15">
      <c r="A236" s="39"/>
      <c r="F236" s="44"/>
      <c r="J236" s="39"/>
      <c r="K236" s="65"/>
      <c r="L236" s="65"/>
      <c r="M236" s="65"/>
      <c r="N236" s="65"/>
    </row>
    <row r="237" spans="1:14" s="54" customFormat="1" ht="15">
      <c r="A237" s="39"/>
      <c r="F237" s="44"/>
      <c r="J237" s="39"/>
      <c r="K237" s="65"/>
      <c r="L237" s="65"/>
      <c r="M237" s="65"/>
      <c r="N237" s="65"/>
    </row>
    <row r="238" spans="1:14" s="54" customFormat="1" ht="15">
      <c r="A238" s="39"/>
      <c r="F238" s="44"/>
      <c r="J238" s="39"/>
      <c r="K238" s="65"/>
      <c r="L238" s="65"/>
      <c r="M238" s="65"/>
      <c r="N238" s="65"/>
    </row>
    <row r="239" spans="1:14" s="54" customFormat="1" ht="15">
      <c r="A239" s="39"/>
      <c r="F239" s="44"/>
      <c r="J239" s="39"/>
      <c r="K239" s="65"/>
      <c r="L239" s="65"/>
      <c r="M239" s="65"/>
      <c r="N239" s="65"/>
    </row>
    <row r="240" spans="1:14" s="54" customFormat="1" ht="15">
      <c r="A240" s="39"/>
      <c r="F240" s="44"/>
      <c r="J240" s="39"/>
      <c r="K240" s="65"/>
      <c r="L240" s="65"/>
      <c r="M240" s="65"/>
      <c r="N240" s="65"/>
    </row>
  </sheetData>
  <sheetProtection/>
  <mergeCells count="19">
    <mergeCell ref="M1:P3"/>
    <mergeCell ref="M4:P4"/>
    <mergeCell ref="J12:J13"/>
    <mergeCell ref="F12:F13"/>
    <mergeCell ref="O12:O13"/>
    <mergeCell ref="G12:G13"/>
    <mergeCell ref="I12:I13"/>
    <mergeCell ref="L12:L13"/>
    <mergeCell ref="C10:L10"/>
    <mergeCell ref="M12:M13"/>
    <mergeCell ref="N12:N13"/>
    <mergeCell ref="P12:P13"/>
    <mergeCell ref="K12:K13"/>
    <mergeCell ref="H12:H13"/>
    <mergeCell ref="A12:A13"/>
    <mergeCell ref="B12:B13"/>
    <mergeCell ref="C12:C13"/>
    <mergeCell ref="E12:E13"/>
    <mergeCell ref="D12:D13"/>
  </mergeCells>
  <printOptions/>
  <pageMargins left="0" right="0" top="0.984251968503937" bottom="0.984251968503937" header="0.5118110236220472" footer="0.5118110236220472"/>
  <pageSetup fitToHeight="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10" sqref="I10"/>
    </sheetView>
  </sheetViews>
  <sheetFormatPr defaultColWidth="9.00390625" defaultRowHeight="12.75"/>
  <cols>
    <col min="2" max="2" width="11.625" style="0" customWidth="1"/>
    <col min="6" max="7" width="12.625" style="0" customWidth="1"/>
    <col min="8" max="8" width="15.625" style="0" customWidth="1"/>
    <col min="9" max="9" width="12.75390625" style="0" customWidth="1"/>
    <col min="10" max="10" width="16.00390625" style="0" customWidth="1"/>
    <col min="11" max="11" width="13.75390625" style="0" customWidth="1"/>
  </cols>
  <sheetData>
    <row r="1" spans="1:11" ht="15.75">
      <c r="A1" s="83" t="s">
        <v>160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3" t="s">
        <v>170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ht="16.5" thickBot="1">
      <c r="A3" s="9"/>
    </row>
    <row r="4" spans="1:11" s="22" customFormat="1" ht="64.5" thickBot="1">
      <c r="A4" s="47" t="s">
        <v>125</v>
      </c>
      <c r="B4" s="48" t="s">
        <v>161</v>
      </c>
      <c r="C4" s="48" t="s">
        <v>1</v>
      </c>
      <c r="D4" s="48" t="s">
        <v>162</v>
      </c>
      <c r="E4" s="48" t="s">
        <v>163</v>
      </c>
      <c r="F4" s="48" t="s">
        <v>164</v>
      </c>
      <c r="G4" s="48" t="s">
        <v>165</v>
      </c>
      <c r="H4" s="48" t="s">
        <v>166</v>
      </c>
      <c r="I4" s="48" t="s">
        <v>167</v>
      </c>
      <c r="J4" s="48" t="s">
        <v>168</v>
      </c>
      <c r="K4" s="48" t="s">
        <v>169</v>
      </c>
    </row>
    <row r="5" spans="1:11" s="19" customFormat="1" ht="13.5" thickBot="1">
      <c r="A5" s="50" t="s">
        <v>143</v>
      </c>
      <c r="B5" s="50" t="s">
        <v>143</v>
      </c>
      <c r="C5" s="50" t="s">
        <v>143</v>
      </c>
      <c r="D5" s="50" t="s">
        <v>143</v>
      </c>
      <c r="E5" s="50" t="s">
        <v>143</v>
      </c>
      <c r="F5" s="50" t="s">
        <v>143</v>
      </c>
      <c r="G5" s="50" t="s">
        <v>143</v>
      </c>
      <c r="H5" s="50" t="s">
        <v>143</v>
      </c>
      <c r="I5" s="50" t="s">
        <v>143</v>
      </c>
      <c r="J5" s="50" t="s">
        <v>143</v>
      </c>
      <c r="K5" s="50" t="s">
        <v>143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fitToHeight="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.625" style="0" customWidth="1"/>
    <col min="2" max="2" width="12.875" style="0" customWidth="1"/>
    <col min="3" max="3" width="11.125" style="0" customWidth="1"/>
    <col min="4" max="4" width="12.375" style="0" customWidth="1"/>
    <col min="5" max="5" width="13.125" style="0" bestFit="1" customWidth="1"/>
    <col min="6" max="6" width="11.00390625" style="0" customWidth="1"/>
    <col min="7" max="9" width="13.375" style="0" bestFit="1" customWidth="1"/>
    <col min="10" max="10" width="16.125" style="0" bestFit="1" customWidth="1"/>
    <col min="11" max="11" width="12.875" style="0" customWidth="1"/>
    <col min="12" max="12" width="13.375" style="0" customWidth="1"/>
    <col min="13" max="13" width="12.375" style="0" customWidth="1"/>
    <col min="14" max="14" width="12.625" style="0" bestFit="1" customWidth="1"/>
  </cols>
  <sheetData>
    <row r="1" spans="1:14" ht="15.75">
      <c r="A1" s="88" t="s">
        <v>153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ht="16.5" thickBot="1">
      <c r="A2" s="9"/>
    </row>
    <row r="3" spans="1:11" s="45" customFormat="1" ht="28.5" customHeight="1">
      <c r="A3" s="86" t="s">
        <v>125</v>
      </c>
      <c r="B3" s="86" t="s">
        <v>145</v>
      </c>
      <c r="C3" s="86" t="s">
        <v>157</v>
      </c>
      <c r="D3" s="86" t="s">
        <v>158</v>
      </c>
      <c r="E3" s="86" t="s">
        <v>159</v>
      </c>
      <c r="F3" s="86" t="s">
        <v>150</v>
      </c>
      <c r="G3" s="86" t="s">
        <v>134</v>
      </c>
      <c r="H3" s="86" t="s">
        <v>146</v>
      </c>
      <c r="I3" s="86" t="s">
        <v>151</v>
      </c>
      <c r="J3" s="86" t="s">
        <v>147</v>
      </c>
      <c r="K3" s="86" t="s">
        <v>148</v>
      </c>
    </row>
    <row r="4" spans="1:11" s="45" customFormat="1" ht="13.5" thickBot="1">
      <c r="A4" s="87"/>
      <c r="B4" s="87"/>
      <c r="C4" s="87"/>
      <c r="D4" s="90"/>
      <c r="E4" s="87"/>
      <c r="F4" s="87"/>
      <c r="G4" s="87"/>
      <c r="H4" s="87"/>
      <c r="I4" s="87"/>
      <c r="J4" s="87"/>
      <c r="K4" s="87"/>
    </row>
    <row r="5" spans="1:11" ht="39" thickBot="1">
      <c r="A5" s="57">
        <v>1</v>
      </c>
      <c r="B5" s="40" t="s">
        <v>127</v>
      </c>
      <c r="C5" s="51">
        <v>281016</v>
      </c>
      <c r="D5" s="51">
        <v>281016</v>
      </c>
      <c r="E5" s="52">
        <f>C5-D5</f>
        <v>0</v>
      </c>
      <c r="F5" s="49" t="s">
        <v>171</v>
      </c>
      <c r="G5" s="49"/>
      <c r="H5" s="49"/>
      <c r="I5" s="49"/>
      <c r="J5" s="69" t="s">
        <v>128</v>
      </c>
      <c r="K5" s="69" t="s">
        <v>142</v>
      </c>
    </row>
    <row r="7" ht="12.75">
      <c r="D7" s="2"/>
    </row>
  </sheetData>
  <sheetProtection/>
  <mergeCells count="12">
    <mergeCell ref="K3:K4"/>
    <mergeCell ref="C3:C4"/>
    <mergeCell ref="E3:E4"/>
    <mergeCell ref="F3:F4"/>
    <mergeCell ref="A3:A4"/>
    <mergeCell ref="B3:B4"/>
    <mergeCell ref="I3:I4"/>
    <mergeCell ref="A1:N1"/>
    <mergeCell ref="D3:D4"/>
    <mergeCell ref="G3:G4"/>
    <mergeCell ref="H3:H4"/>
    <mergeCell ref="J3:J4"/>
  </mergeCells>
  <printOptions/>
  <pageMargins left="0.7874015748031497" right="0.7874015748031497" top="0.984251968503937" bottom="0.984251968503937" header="0.5118110236220472" footer="0.5118110236220472"/>
  <pageSetup fitToHeight="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Ивченко</cp:lastModifiedBy>
  <cp:lastPrinted>2017-01-19T00:52:19Z</cp:lastPrinted>
  <dcterms:created xsi:type="dcterms:W3CDTF">2009-04-09T08:08:55Z</dcterms:created>
  <dcterms:modified xsi:type="dcterms:W3CDTF">2019-06-07T04:33:36Z</dcterms:modified>
  <cp:category/>
  <cp:version/>
  <cp:contentType/>
  <cp:contentStatus/>
</cp:coreProperties>
</file>